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<sst xmlns="http://schemas.openxmlformats.org/spreadsheetml/2006/main" count="262" uniqueCount="259">
  <si>
    <t>STT</t>
  </si>
  <si>
    <t>Đơn vị</t>
  </si>
  <si>
    <t>Hộ nghèo</t>
  </si>
  <si>
    <t>Tỷ lệ %</t>
  </si>
  <si>
    <t>Tổng Số hộ dân</t>
  </si>
  <si>
    <t>Hộ 
cận nghèo</t>
  </si>
  <si>
    <t xml:space="preserve"> Tỷ lệ %</t>
  </si>
  <si>
    <t xml:space="preserve"> Tỷ lệ % hộ nghèo giảm </t>
  </si>
  <si>
    <t>A</t>
  </si>
  <si>
    <t>B</t>
  </si>
  <si>
    <t>C</t>
  </si>
  <si>
    <t>E</t>
  </si>
  <si>
    <t>F</t>
  </si>
  <si>
    <t>I</t>
  </si>
  <si>
    <t>TP Bắc Giang</t>
  </si>
  <si>
    <t>Đa Mai</t>
  </si>
  <si>
    <t>Dĩnh Kế</t>
  </si>
  <si>
    <t>Dĩnh Trì</t>
  </si>
  <si>
    <t>Đồng Sơn</t>
  </si>
  <si>
    <t>Hoàng Văn Thụ</t>
  </si>
  <si>
    <t>Lê Lợi</t>
  </si>
  <si>
    <t>Mỹ Độ</t>
  </si>
  <si>
    <t>Ngô Quyền</t>
  </si>
  <si>
    <t>Song Khê</t>
  </si>
  <si>
    <t>Song Mai</t>
  </si>
  <si>
    <t>Tân Mỹ</t>
  </si>
  <si>
    <t>Tân Tiến</t>
  </si>
  <si>
    <t>Thọ Xương</t>
  </si>
  <si>
    <t>Trần Nguyên Hãn</t>
  </si>
  <si>
    <t>Trần Phú</t>
  </si>
  <si>
    <t>Xương Giang</t>
  </si>
  <si>
    <t>II</t>
  </si>
  <si>
    <t>Tân Yên</t>
  </si>
  <si>
    <t>An Dương</t>
  </si>
  <si>
    <t>Cao Xá</t>
  </si>
  <si>
    <t>Đại Hóa</t>
  </si>
  <si>
    <t>Hợp Đức</t>
  </si>
  <si>
    <t>Lam Cốt</t>
  </si>
  <si>
    <t>Lan Giới</t>
  </si>
  <si>
    <t>Liên Chung</t>
  </si>
  <si>
    <t>Liên Sơn</t>
  </si>
  <si>
    <t>Ngọc Châu</t>
  </si>
  <si>
    <t>Ngọc Lý</t>
  </si>
  <si>
    <t>Ngọc Thiện</t>
  </si>
  <si>
    <t>Ngọc Vân</t>
  </si>
  <si>
    <t>Phúc Hòa</t>
  </si>
  <si>
    <t>Phúc Sơn</t>
  </si>
  <si>
    <t>Quang Tiến</t>
  </si>
  <si>
    <t>Quế Nham</t>
  </si>
  <si>
    <t>Song Vân</t>
  </si>
  <si>
    <t>Tân Trung</t>
  </si>
  <si>
    <t>TT Cao Thượng</t>
  </si>
  <si>
    <t>TT Nhã Nam</t>
  </si>
  <si>
    <t>Việt Lập</t>
  </si>
  <si>
    <t>Việt Ngọc</t>
  </si>
  <si>
    <t>III</t>
  </si>
  <si>
    <t>Việt Yên</t>
  </si>
  <si>
    <t>Việt Tiến</t>
  </si>
  <si>
    <t>Tự Lạn</t>
  </si>
  <si>
    <t>Hương Mai</t>
  </si>
  <si>
    <t>Tăng Tiến</t>
  </si>
  <si>
    <t>Vân Trung</t>
  </si>
  <si>
    <t>Trung Sơn</t>
  </si>
  <si>
    <t>Ninh Sơn</t>
  </si>
  <si>
    <t>Tiên Sơn</t>
  </si>
  <si>
    <t>Quang Châu</t>
  </si>
  <si>
    <t>Quảng Minh</t>
  </si>
  <si>
    <t xml:space="preserve"> Hồng Thái</t>
  </si>
  <si>
    <t>Nghĩa Trung</t>
  </si>
  <si>
    <t>Minh Đức</t>
  </si>
  <si>
    <t>Thượng Lan</t>
  </si>
  <si>
    <t>Vân Hà</t>
  </si>
  <si>
    <t>TT. Bích Động</t>
  </si>
  <si>
    <t>TT. Nếnh</t>
  </si>
  <si>
    <t>IV</t>
  </si>
  <si>
    <t>Yên Dũng</t>
  </si>
  <si>
    <t>Nội Hoàng</t>
  </si>
  <si>
    <t>Tiền Phong</t>
  </si>
  <si>
    <t>Tân Liễu</t>
  </si>
  <si>
    <t>Yên Lư</t>
  </si>
  <si>
    <t>Cảnh Thuỵ</t>
  </si>
  <si>
    <t>Tư Mại</t>
  </si>
  <si>
    <t>Tiến Dũng</t>
  </si>
  <si>
    <t>Đức Giang</t>
  </si>
  <si>
    <t>Đồng Phúc</t>
  </si>
  <si>
    <t>Đồng Việt</t>
  </si>
  <si>
    <t>Hương Gián</t>
  </si>
  <si>
    <t>Lão Hộ</t>
  </si>
  <si>
    <t>Xuân Phú</t>
  </si>
  <si>
    <t>Quỳnh Sơn</t>
  </si>
  <si>
    <t>Lãng Sơn</t>
  </si>
  <si>
    <t>Trí Yên</t>
  </si>
  <si>
    <t>V</t>
  </si>
  <si>
    <t>Lạng Giang</t>
  </si>
  <si>
    <t>Thị trấn Vôi</t>
  </si>
  <si>
    <t>Thị trấn Kép</t>
  </si>
  <si>
    <t>Yên Mỹ</t>
  </si>
  <si>
    <t>Xuân Hương</t>
  </si>
  <si>
    <t>Xương Lâm</t>
  </si>
  <si>
    <t>Thái Đào</t>
  </si>
  <si>
    <t>Tiên Lục</t>
  </si>
  <si>
    <t>Tân Thanh</t>
  </si>
  <si>
    <t>Tân Hưng</t>
  </si>
  <si>
    <t>Tân Dĩnh</t>
  </si>
  <si>
    <t>Quang Thịnh</t>
  </si>
  <si>
    <t>Nghĩa Hòa</t>
  </si>
  <si>
    <t>Nghĩa Hưng</t>
  </si>
  <si>
    <t>Mỹ Thái</t>
  </si>
  <si>
    <t>Mỹ Hà</t>
  </si>
  <si>
    <t>Hương Sơn</t>
  </si>
  <si>
    <t>Hương Lạc</t>
  </si>
  <si>
    <t>Dương Dức</t>
  </si>
  <si>
    <t>An Hà</t>
  </si>
  <si>
    <t>Đại Lâm</t>
  </si>
  <si>
    <t>Đào Mỹ</t>
  </si>
  <si>
    <t>VI</t>
  </si>
  <si>
    <t>Hiệp Hòa</t>
  </si>
  <si>
    <t>Thị Trấn Thắng</t>
  </si>
  <si>
    <t>Đồng Tân</t>
  </si>
  <si>
    <t>Thanh Vân</t>
  </si>
  <si>
    <t>Hoàng Thanh</t>
  </si>
  <si>
    <t>Hoàng Lương</t>
  </si>
  <si>
    <t>Hoàng An</t>
  </si>
  <si>
    <t>Hoàng Vân</t>
  </si>
  <si>
    <t>Ngọc Sơn</t>
  </si>
  <si>
    <t>Lương Phong</t>
  </si>
  <si>
    <t>Đoan Bái</t>
  </si>
  <si>
    <t>Đông Lỗ</t>
  </si>
  <si>
    <t>Thái Sơn</t>
  </si>
  <si>
    <t>Hòa Sơn</t>
  </si>
  <si>
    <t>Quang Minh</t>
  </si>
  <si>
    <t>Đại Thành</t>
  </si>
  <si>
    <t>Thường Thắng</t>
  </si>
  <si>
    <t>Hùng Sơn</t>
  </si>
  <si>
    <t>Hợp Thịnh</t>
  </si>
  <si>
    <t>Mai Trung</t>
  </si>
  <si>
    <t>Xuân Cẩm</t>
  </si>
  <si>
    <t>Danh Thắng</t>
  </si>
  <si>
    <t>Bắc Lý</t>
  </si>
  <si>
    <t>Hương Lâm</t>
  </si>
  <si>
    <t>Châu Minh</t>
  </si>
  <si>
    <t>Mai Đình</t>
  </si>
  <si>
    <t>VII</t>
  </si>
  <si>
    <t>Lục Nam</t>
  </si>
  <si>
    <t>Bắc Lũng</t>
  </si>
  <si>
    <t>Bảo Đài</t>
  </si>
  <si>
    <t>Bảo Sơn</t>
  </si>
  <si>
    <t>Bình Sơn</t>
  </si>
  <si>
    <t>Cẩm Lý</t>
  </si>
  <si>
    <t>Chu Điện</t>
  </si>
  <si>
    <t>Cương Sơn</t>
  </si>
  <si>
    <t>Đan Hội</t>
  </si>
  <si>
    <t>Đông Hưng</t>
  </si>
  <si>
    <t>Đông Phú</t>
  </si>
  <si>
    <t>Huyền Sơn</t>
  </si>
  <si>
    <t>Khám Lạng</t>
  </si>
  <si>
    <t>Lan Mẫu</t>
  </si>
  <si>
    <t>Lục Sơn</t>
  </si>
  <si>
    <t>Nghĩa Phương</t>
  </si>
  <si>
    <t>Phương Sơn</t>
  </si>
  <si>
    <t>Tam Dị</t>
  </si>
  <si>
    <t>Thanh Lâm</t>
  </si>
  <si>
    <t>Tiên Nha</t>
  </si>
  <si>
    <t>Trường Giang</t>
  </si>
  <si>
    <t>Trường Sơn</t>
  </si>
  <si>
    <t>TT Đồi Ngô</t>
  </si>
  <si>
    <t>Vô Tranh</t>
  </si>
  <si>
    <t>Vũ Xá</t>
  </si>
  <si>
    <t>Yên Sơn</t>
  </si>
  <si>
    <t>VIII</t>
  </si>
  <si>
    <t>Yên Thế</t>
  </si>
  <si>
    <t>Đồng Tiến</t>
  </si>
  <si>
    <t>Đồng Vương</t>
  </si>
  <si>
    <t>Canh Nậu</t>
  </si>
  <si>
    <t>Xuân Lương</t>
  </si>
  <si>
    <t>Tam Tiến</t>
  </si>
  <si>
    <t>Tam Hiệp</t>
  </si>
  <si>
    <t>Tiến Thắng</t>
  </si>
  <si>
    <t>An Thượng</t>
  </si>
  <si>
    <t>Tân Hiệp</t>
  </si>
  <si>
    <t>Đồng Tâm</t>
  </si>
  <si>
    <t>Hồng Kỳ</t>
  </si>
  <si>
    <t>Đồng Kỳ</t>
  </si>
  <si>
    <t>Đồng Hưu</t>
  </si>
  <si>
    <t>Đông Sơn</t>
  </si>
  <si>
    <t>Tân Sỏi</t>
  </si>
  <si>
    <t>Đồng Lạc</t>
  </si>
  <si>
    <t>IX</t>
  </si>
  <si>
    <t>Lục Ngạn</t>
  </si>
  <si>
    <t>TT. Chũ</t>
  </si>
  <si>
    <t>Sa Lý</t>
  </si>
  <si>
    <t>Phong Minh</t>
  </si>
  <si>
    <t>Phong Vân</t>
  </si>
  <si>
    <t xml:space="preserve">Tân Sơn </t>
  </si>
  <si>
    <t>Cấm Sơn</t>
  </si>
  <si>
    <t>Hộ Đáp</t>
  </si>
  <si>
    <t>Sơn Hải</t>
  </si>
  <si>
    <t>Kim Sơn</t>
  </si>
  <si>
    <t>Phú Nhuận</t>
  </si>
  <si>
    <t xml:space="preserve">Đèo Gia </t>
  </si>
  <si>
    <t>Tân Mộc</t>
  </si>
  <si>
    <t>Tân Lập</t>
  </si>
  <si>
    <t>Biên Sơn</t>
  </si>
  <si>
    <t>Đồng Cốc</t>
  </si>
  <si>
    <t>Biển Động</t>
  </si>
  <si>
    <t>Tân Hoa</t>
  </si>
  <si>
    <t>Phì Điền</t>
  </si>
  <si>
    <t>Tân Quang</t>
  </si>
  <si>
    <t>Giáp Sơn</t>
  </si>
  <si>
    <t>Hồng Giang</t>
  </si>
  <si>
    <t>Thanh Hải</t>
  </si>
  <si>
    <t>Trù Hựu</t>
  </si>
  <si>
    <t>Kiên Thành</t>
  </si>
  <si>
    <t>Kiên Lao</t>
  </si>
  <si>
    <t>Nam Dương</t>
  </si>
  <si>
    <t>Mỹ An</t>
  </si>
  <si>
    <t>Quý Sơn</t>
  </si>
  <si>
    <t>Phượng Sơn</t>
  </si>
  <si>
    <t>X</t>
  </si>
  <si>
    <t>Sơn Động</t>
  </si>
  <si>
    <t>TT. An Châu</t>
  </si>
  <si>
    <t xml:space="preserve">Long Sơn </t>
  </si>
  <si>
    <t>Dương Hưu</t>
  </si>
  <si>
    <t>Hữu Sản</t>
  </si>
  <si>
    <t>An Lạc</t>
  </si>
  <si>
    <t>Vân Sơn</t>
  </si>
  <si>
    <t>Lệ Viễn</t>
  </si>
  <si>
    <t>An Bá</t>
  </si>
  <si>
    <t>Yên Định</t>
  </si>
  <si>
    <t>Cẩm Đàn</t>
  </si>
  <si>
    <t>Tuấn Đạo</t>
  </si>
  <si>
    <t>Thanh Luận</t>
  </si>
  <si>
    <t>Giáo Liêm</t>
  </si>
  <si>
    <t>Thu nhập</t>
  </si>
  <si>
    <t>Thiếu hụt tiếp cận các DVXHCB</t>
  </si>
  <si>
    <t>D=E+F</t>
  </si>
  <si>
    <t>G=D/C</t>
  </si>
  <si>
    <t>H</t>
  </si>
  <si>
    <t>I=H/C</t>
  </si>
  <si>
    <t>K=A-D</t>
  </si>
  <si>
    <t xml:space="preserve"> N=C-G</t>
  </si>
  <si>
    <t>Năm 2019</t>
  </si>
  <si>
    <t>Tổng số</t>
  </si>
  <si>
    <t>KẾT QUẢ RÀ SOÁT, THỐNG KÊ HỘ NGHÈO, HỘ CẬN NĂM 2020</t>
  </si>
  <si>
    <t>Năm 2020</t>
  </si>
  <si>
    <t xml:space="preserve">Tổng cộng 
</t>
  </si>
  <si>
    <t>Số hộ 
nghèo giảm</t>
  </si>
  <si>
    <t>Năm 2020 so với năm 2019</t>
  </si>
  <si>
    <t>Hương Vĩ</t>
  </si>
  <si>
    <t xml:space="preserve"> TT Phồn Xương</t>
  </si>
  <si>
    <t>TT  Bố Hạ</t>
  </si>
  <si>
    <t>TT Nham Biền</t>
  </si>
  <si>
    <t>TT Tân An</t>
  </si>
  <si>
    <t>TT.Tây Yên Tử</t>
  </si>
  <si>
    <t>Vĩnh An</t>
  </si>
  <si>
    <t xml:space="preserve">Đại Sơn </t>
  </si>
  <si>
    <t>Trong đó về:</t>
  </si>
  <si>
    <t>0</t>
  </si>
  <si>
    <t>( Kèm theo Quyết định số: 152 /QĐ-UBND ngày 22 tháng 01 năm 2021 của Chủ tịch UBND tỉnh Bắc Giang 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</si>
</sst>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\ _₫_-;\-* #,##0\ _₫_-;_-* &quot;-&quot;??\ _₫_-;_-@_-"/>
    <numFmt numFmtId="174" formatCode="#.##"/>
    <numFmt numFmtId="175" formatCode="#.##0"/>
    <numFmt numFmtId="176" formatCode="0.000"/>
    <numFmt numFmtId="177" formatCode="0.0000"/>
    <numFmt numFmtId="178" formatCode="_(* #,##0.0_);_(* \(#,##0.0\);_(* &quot;-&quot;??_);_(@_)"/>
    <numFmt numFmtId="179" formatCode="#.###"/>
    <numFmt numFmtId="180" formatCode="0.00000"/>
    <numFmt numFmtId="181" formatCode="0.00000000"/>
    <numFmt numFmtId="182" formatCode="0.0000000"/>
    <numFmt numFmtId="183" formatCode="0.000000"/>
    <numFmt numFmtId="184" formatCode="0.0"/>
    <numFmt numFmtId="185" formatCode="#,##0.0"/>
    <numFmt numFmtId="186" formatCode="#.#"/>
    <numFmt numFmtId="187" formatCode="#.####"/>
    <numFmt numFmtId="188" formatCode="_(* #,##0.000_);_(* \(#,##0.0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20"/>
      <color indexed="8"/>
      <name val="Times New Roman"/>
      <family val="1"/>
    </font>
    <font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20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b/>
      <i/>
      <sz val="13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b/>
      <sz val="20"/>
      <color theme="1" tint="0.04998999834060669"/>
      <name val="Times New Roman"/>
      <family val="1"/>
    </font>
    <font>
      <sz val="12"/>
      <color rgb="FF00B050"/>
      <name val="Times New Roman"/>
      <family val="1"/>
    </font>
    <font>
      <b/>
      <sz val="20"/>
      <color rgb="FFFF0000"/>
      <name val="Times New Roman"/>
      <family val="1"/>
    </font>
    <font>
      <b/>
      <i/>
      <sz val="11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  <font>
      <i/>
      <sz val="14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172" fontId="57" fillId="0" borderId="10" xfId="41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2" fontId="58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2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2" fontId="57" fillId="0" borderId="0" xfId="0" applyNumberFormat="1" applyFont="1" applyBorder="1" applyAlignment="1">
      <alignment horizontal="center" vertical="center" wrapText="1"/>
    </xf>
    <xf numFmtId="172" fontId="57" fillId="0" borderId="0" xfId="41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1" fontId="60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4" borderId="0" xfId="0" applyFont="1" applyFill="1" applyAlignment="1">
      <alignment/>
    </xf>
    <xf numFmtId="0" fontId="55" fillId="33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left"/>
    </xf>
    <xf numFmtId="3" fontId="2" fillId="35" borderId="1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61" fillId="0" borderId="0" xfId="0" applyFont="1" applyAlignment="1">
      <alignment/>
    </xf>
    <xf numFmtId="0" fontId="55" fillId="34" borderId="0" xfId="0" applyFont="1" applyFill="1" applyAlignment="1">
      <alignment/>
    </xf>
    <xf numFmtId="0" fontId="63" fillId="0" borderId="0" xfId="0" applyFont="1" applyAlignment="1">
      <alignment/>
    </xf>
    <xf numFmtId="2" fontId="57" fillId="0" borderId="0" xfId="0" applyNumberFormat="1" applyFont="1" applyBorder="1" applyAlignment="1">
      <alignment horizontal="center" vertical="center"/>
    </xf>
    <xf numFmtId="172" fontId="57" fillId="0" borderId="11" xfId="41" applyNumberFormat="1" applyFont="1" applyBorder="1" applyAlignment="1">
      <alignment horizontal="center" vertical="center"/>
    </xf>
    <xf numFmtId="172" fontId="55" fillId="34" borderId="0" xfId="41" applyNumberFormat="1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0" applyFont="1" applyFill="1" applyAlignment="1">
      <alignment/>
    </xf>
    <xf numFmtId="2" fontId="58" fillId="35" borderId="0" xfId="0" applyNumberFormat="1" applyFont="1" applyFill="1" applyAlignment="1">
      <alignment/>
    </xf>
    <xf numFmtId="2" fontId="59" fillId="35" borderId="0" xfId="0" applyNumberFormat="1" applyFont="1" applyFill="1" applyAlignment="1">
      <alignment/>
    </xf>
    <xf numFmtId="0" fontId="60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172" fontId="3" fillId="35" borderId="10" xfId="41" applyNumberFormat="1" applyFont="1" applyFill="1" applyBorder="1" applyAlignment="1">
      <alignment horizontal="left"/>
    </xf>
    <xf numFmtId="2" fontId="3" fillId="35" borderId="12" xfId="0" applyNumberFormat="1" applyFont="1" applyFill="1" applyBorder="1" applyAlignment="1">
      <alignment horizontal="center"/>
    </xf>
    <xf numFmtId="172" fontId="3" fillId="35" borderId="10" xfId="41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vertical="justify"/>
    </xf>
    <xf numFmtId="4" fontId="2" fillId="35" borderId="10" xfId="0" applyNumberFormat="1" applyFont="1" applyFill="1" applyBorder="1" applyAlignment="1">
      <alignment horizontal="center" vertical="justify"/>
    </xf>
    <xf numFmtId="174" fontId="2" fillId="35" borderId="10" xfId="0" applyNumberFormat="1" applyFont="1" applyFill="1" applyBorder="1" applyAlignment="1">
      <alignment horizontal="center" vertical="justify"/>
    </xf>
    <xf numFmtId="175" fontId="2" fillId="35" borderId="10" xfId="0" applyNumberFormat="1" applyFont="1" applyFill="1" applyBorder="1" applyAlignment="1">
      <alignment horizontal="center" vertical="justify"/>
    </xf>
    <xf numFmtId="0" fontId="5" fillId="35" borderId="0" xfId="0" applyFont="1" applyFill="1" applyAlignment="1">
      <alignment horizontal="center" wrapText="1"/>
    </xf>
    <xf numFmtId="0" fontId="2" fillId="35" borderId="0" xfId="0" applyFont="1" applyFill="1" applyAlignment="1">
      <alignment/>
    </xf>
    <xf numFmtId="2" fontId="2" fillId="35" borderId="0" xfId="0" applyNumberFormat="1" applyFont="1" applyFill="1" applyAlignment="1">
      <alignment/>
    </xf>
    <xf numFmtId="172" fontId="2" fillId="35" borderId="0" xfId="41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wrapText="1"/>
    </xf>
    <xf numFmtId="2" fontId="3" fillId="35" borderId="12" xfId="0" applyNumberFormat="1" applyFont="1" applyFill="1" applyBorder="1" applyAlignment="1">
      <alignment horizontal="center" wrapText="1"/>
    </xf>
    <xf numFmtId="172" fontId="3" fillId="35" borderId="10" xfId="41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72" fontId="7" fillId="35" borderId="10" xfId="41" applyNumberFormat="1" applyFont="1" applyFill="1" applyBorder="1" applyAlignment="1">
      <alignment horizontal="center" vertical="center"/>
    </xf>
    <xf numFmtId="171" fontId="7" fillId="35" borderId="10" xfId="41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71" fontId="3" fillId="35" borderId="10" xfId="41" applyNumberFormat="1" applyFont="1" applyFill="1" applyBorder="1" applyAlignment="1">
      <alignment horizontal="center"/>
    </xf>
    <xf numFmtId="172" fontId="2" fillId="35" borderId="10" xfId="41" applyNumberFormat="1" applyFont="1" applyFill="1" applyBorder="1" applyAlignment="1">
      <alignment horizontal="center"/>
    </xf>
    <xf numFmtId="172" fontId="2" fillId="35" borderId="10" xfId="41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/>
    </xf>
    <xf numFmtId="172" fontId="3" fillId="35" borderId="10" xfId="41" applyNumberFormat="1" applyFont="1" applyFill="1" applyBorder="1" applyAlignment="1">
      <alignment horizontal="left"/>
    </xf>
    <xf numFmtId="172" fontId="3" fillId="35" borderId="10" xfId="41" applyNumberFormat="1" applyFont="1" applyFill="1" applyBorder="1" applyAlignment="1" quotePrefix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3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3" fontId="2" fillId="35" borderId="10" xfId="56" applyNumberFormat="1" applyFont="1" applyFill="1" applyBorder="1" applyAlignment="1">
      <alignment horizontal="center" vertical="center" wrapText="1"/>
      <protection/>
    </xf>
    <xf numFmtId="1" fontId="2" fillId="35" borderId="10" xfId="0" applyNumberFormat="1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172" fontId="3" fillId="35" borderId="10" xfId="41" applyNumberFormat="1" applyFont="1" applyFill="1" applyBorder="1" applyAlignment="1">
      <alignment horizontal="center"/>
    </xf>
    <xf numFmtId="2" fontId="3" fillId="35" borderId="10" xfId="41" applyNumberFormat="1" applyFont="1" applyFill="1" applyBorder="1" applyAlignment="1">
      <alignment horizontal="center"/>
    </xf>
    <xf numFmtId="3" fontId="3" fillId="35" borderId="10" xfId="56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172" fontId="3" fillId="35" borderId="10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3" fontId="2" fillId="35" borderId="10" xfId="55" applyNumberFormat="1" applyFont="1" applyFill="1" applyBorder="1" applyAlignment="1">
      <alignment horizontal="center" vertical="center"/>
      <protection/>
    </xf>
    <xf numFmtId="2" fontId="2" fillId="35" borderId="10" xfId="55" applyNumberFormat="1" applyFont="1" applyFill="1" applyBorder="1" applyAlignment="1">
      <alignment horizontal="center" vertical="center" wrapText="1"/>
      <protection/>
    </xf>
    <xf numFmtId="3" fontId="2" fillId="35" borderId="10" xfId="41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vertical="justify"/>
    </xf>
    <xf numFmtId="0" fontId="2" fillId="35" borderId="13" xfId="0" applyFont="1" applyFill="1" applyBorder="1" applyAlignment="1">
      <alignment horizontal="center"/>
    </xf>
    <xf numFmtId="171" fontId="3" fillId="35" borderId="10" xfId="41" applyNumberFormat="1" applyFont="1" applyFill="1" applyBorder="1" applyAlignment="1">
      <alignment horizontal="center"/>
    </xf>
    <xf numFmtId="169" fontId="3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2" fontId="65" fillId="35" borderId="0" xfId="0" applyNumberFormat="1" applyFont="1" applyFill="1" applyAlignment="1">
      <alignment/>
    </xf>
    <xf numFmtId="2" fontId="59" fillId="35" borderId="0" xfId="0" applyNumberFormat="1" applyFont="1" applyFill="1" applyAlignment="1">
      <alignment/>
    </xf>
    <xf numFmtId="2" fontId="60" fillId="35" borderId="0" xfId="0" applyNumberFormat="1" applyFont="1" applyFill="1" applyAlignment="1">
      <alignment/>
    </xf>
    <xf numFmtId="2" fontId="61" fillId="35" borderId="0" xfId="0" applyNumberFormat="1" applyFont="1" applyFill="1" applyAlignment="1">
      <alignment/>
    </xf>
    <xf numFmtId="177" fontId="59" fillId="35" borderId="0" xfId="0" applyNumberFormat="1" applyFont="1" applyFill="1" applyAlignment="1">
      <alignment/>
    </xf>
    <xf numFmtId="2" fontId="61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169" fontId="2" fillId="35" borderId="0" xfId="42" applyNumberFormat="1" applyFont="1" applyFill="1" applyBorder="1" applyAlignment="1">
      <alignment horizontal="center" wrapText="1"/>
    </xf>
    <xf numFmtId="0" fontId="66" fillId="35" borderId="0" xfId="0" applyFont="1" applyFill="1" applyBorder="1" applyAlignment="1">
      <alignment horizontal="center" wrapText="1"/>
    </xf>
    <xf numFmtId="0" fontId="66" fillId="35" borderId="0" xfId="0" applyFont="1" applyFill="1" applyBorder="1" applyAlignment="1">
      <alignment wrapText="1"/>
    </xf>
    <xf numFmtId="0" fontId="55" fillId="35" borderId="0" xfId="0" applyFont="1" applyFill="1" applyBorder="1" applyAlignment="1">
      <alignment/>
    </xf>
    <xf numFmtId="2" fontId="55" fillId="35" borderId="0" xfId="0" applyNumberFormat="1" applyFont="1" applyFill="1" applyBorder="1" applyAlignment="1">
      <alignment/>
    </xf>
    <xf numFmtId="172" fontId="55" fillId="35" borderId="0" xfId="41" applyNumberFormat="1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center"/>
    </xf>
    <xf numFmtId="0" fontId="64" fillId="35" borderId="0" xfId="0" applyFont="1" applyFill="1" applyBorder="1" applyAlignment="1">
      <alignment/>
    </xf>
    <xf numFmtId="0" fontId="55" fillId="35" borderId="0" xfId="0" applyFont="1" applyFill="1" applyAlignment="1">
      <alignment/>
    </xf>
    <xf numFmtId="2" fontId="55" fillId="35" borderId="0" xfId="0" applyNumberFormat="1" applyFont="1" applyFill="1" applyAlignment="1">
      <alignment/>
    </xf>
    <xf numFmtId="172" fontId="55" fillId="35" borderId="0" xfId="41" applyNumberFormat="1" applyFont="1" applyFill="1" applyAlignment="1">
      <alignment/>
    </xf>
    <xf numFmtId="0" fontId="62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2" xfId="41" applyNumberFormat="1" applyFont="1" applyFill="1" applyBorder="1" applyAlignment="1">
      <alignment horizontal="center" vertical="center" wrapText="1"/>
    </xf>
    <xf numFmtId="0" fontId="3" fillId="35" borderId="14" xfId="41" applyNumberFormat="1" applyFont="1" applyFill="1" applyBorder="1" applyAlignment="1">
      <alignment horizontal="center" vertical="center" wrapText="1"/>
    </xf>
    <xf numFmtId="0" fontId="3" fillId="35" borderId="15" xfId="41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u luc TH cap huyen (4a, b, c, d, đ, e - PL05)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3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6.57421875" style="1" customWidth="1"/>
    <col min="2" max="2" width="16.57421875" style="1" customWidth="1"/>
    <col min="3" max="3" width="12.57421875" style="1" customWidth="1"/>
    <col min="4" max="4" width="12.140625" style="2" customWidth="1"/>
    <col min="5" max="5" width="15.00390625" style="37" customWidth="1"/>
    <col min="6" max="6" width="12.140625" style="25" customWidth="1"/>
    <col min="7" max="7" width="12.00390625" style="20" customWidth="1"/>
    <col min="8" max="8" width="11.7109375" style="1" customWidth="1"/>
    <col min="9" max="9" width="9.8515625" style="38" customWidth="1"/>
    <col min="10" max="10" width="12.57421875" style="39" customWidth="1"/>
    <col min="11" max="11" width="9.421875" style="33" customWidth="1"/>
    <col min="12" max="12" width="12.57421875" style="1" customWidth="1"/>
    <col min="13" max="13" width="12.421875" style="1" customWidth="1"/>
    <col min="14" max="14" width="13.57421875" style="1" customWidth="1"/>
    <col min="15" max="15" width="14.57421875" style="1" customWidth="1"/>
    <col min="16" max="16" width="9.00390625" style="1" customWidth="1"/>
    <col min="17" max="17" width="8.140625" style="1" customWidth="1"/>
    <col min="18" max="16384" width="9.140625" style="1" customWidth="1"/>
  </cols>
  <sheetData>
    <row r="1" spans="1:13" ht="18.75" customHeight="1">
      <c r="A1" s="169" t="s">
        <v>243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ht="20.25" customHeight="1">
      <c r="A2" s="170" t="s">
        <v>258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34"/>
    </row>
    <row r="3" spans="1:13" ht="18.75">
      <c r="A3" s="63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  <c r="M3" s="64"/>
    </row>
    <row r="4" spans="1:14" ht="42" customHeight="1">
      <c r="A4" s="161" t="s">
        <v>0</v>
      </c>
      <c r="B4" s="161" t="s">
        <v>1</v>
      </c>
      <c r="C4" s="164" t="s">
        <v>241</v>
      </c>
      <c r="D4" s="164"/>
      <c r="E4" s="164" t="s">
        <v>244</v>
      </c>
      <c r="F4" s="164"/>
      <c r="G4" s="164"/>
      <c r="H4" s="164"/>
      <c r="I4" s="164"/>
      <c r="J4" s="164"/>
      <c r="K4" s="164"/>
      <c r="L4" s="164" t="s">
        <v>247</v>
      </c>
      <c r="M4" s="164"/>
      <c r="N4" s="3"/>
    </row>
    <row r="5" spans="1:14" ht="36" customHeight="1">
      <c r="A5" s="162"/>
      <c r="B5" s="162"/>
      <c r="C5" s="161" t="s">
        <v>2</v>
      </c>
      <c r="D5" s="161" t="s">
        <v>3</v>
      </c>
      <c r="E5" s="165" t="s">
        <v>4</v>
      </c>
      <c r="F5" s="164" t="s">
        <v>2</v>
      </c>
      <c r="G5" s="164"/>
      <c r="H5" s="164"/>
      <c r="I5" s="164"/>
      <c r="J5" s="158" t="s">
        <v>5</v>
      </c>
      <c r="K5" s="161" t="s">
        <v>6</v>
      </c>
      <c r="L5" s="164" t="s">
        <v>246</v>
      </c>
      <c r="M5" s="168" t="s">
        <v>7</v>
      </c>
      <c r="N5" s="3"/>
    </row>
    <row r="6" spans="1:14" ht="36" customHeight="1">
      <c r="A6" s="162"/>
      <c r="B6" s="162"/>
      <c r="C6" s="162"/>
      <c r="D6" s="162"/>
      <c r="E6" s="166"/>
      <c r="F6" s="164" t="s">
        <v>242</v>
      </c>
      <c r="G6" s="164" t="s">
        <v>256</v>
      </c>
      <c r="H6" s="164"/>
      <c r="I6" s="164" t="s">
        <v>3</v>
      </c>
      <c r="J6" s="159"/>
      <c r="K6" s="162"/>
      <c r="L6" s="164"/>
      <c r="M6" s="168"/>
      <c r="N6" s="3"/>
    </row>
    <row r="7" spans="1:19" ht="62.25" customHeight="1">
      <c r="A7" s="163"/>
      <c r="B7" s="163"/>
      <c r="C7" s="163"/>
      <c r="D7" s="163"/>
      <c r="E7" s="167"/>
      <c r="F7" s="164"/>
      <c r="G7" s="67" t="s">
        <v>233</v>
      </c>
      <c r="H7" s="67" t="s">
        <v>234</v>
      </c>
      <c r="I7" s="164"/>
      <c r="J7" s="160"/>
      <c r="K7" s="163"/>
      <c r="L7" s="164"/>
      <c r="M7" s="168"/>
      <c r="N7" s="17"/>
      <c r="O7" s="8"/>
      <c r="P7" s="8"/>
      <c r="Q7" s="8"/>
      <c r="R7" s="8"/>
      <c r="S7" s="8"/>
    </row>
    <row r="8" spans="1:19" ht="15.75">
      <c r="A8" s="68">
        <v>1</v>
      </c>
      <c r="B8" s="68">
        <v>2</v>
      </c>
      <c r="C8" s="68" t="s">
        <v>8</v>
      </c>
      <c r="D8" s="69" t="s">
        <v>9</v>
      </c>
      <c r="E8" s="70" t="s">
        <v>10</v>
      </c>
      <c r="F8" s="71" t="s">
        <v>235</v>
      </c>
      <c r="G8" s="71" t="s">
        <v>11</v>
      </c>
      <c r="H8" s="71" t="s">
        <v>12</v>
      </c>
      <c r="I8" s="72" t="s">
        <v>236</v>
      </c>
      <c r="J8" s="72" t="s">
        <v>237</v>
      </c>
      <c r="K8" s="72" t="s">
        <v>238</v>
      </c>
      <c r="L8" s="72" t="s">
        <v>239</v>
      </c>
      <c r="M8" s="72" t="s">
        <v>240</v>
      </c>
      <c r="N8" s="17"/>
      <c r="O8" s="8"/>
      <c r="P8" s="8"/>
      <c r="Q8" s="8"/>
      <c r="R8" s="8"/>
      <c r="S8" s="8"/>
    </row>
    <row r="9" spans="1:22" ht="44.25" customHeight="1">
      <c r="A9" s="156" t="s">
        <v>245</v>
      </c>
      <c r="B9" s="157"/>
      <c r="C9" s="73">
        <f>C10+C27+C50+C68+C87+C109+C135+C161+C181+C211</f>
        <v>23008</v>
      </c>
      <c r="D9" s="74">
        <v>5.01</v>
      </c>
      <c r="E9" s="73">
        <f>E10+E27+E50+E68+E87+E109+E135+E161+E181+E211</f>
        <v>467262</v>
      </c>
      <c r="F9" s="73">
        <f>F10+F27+F50+F68+F87+F109+F135+F161+F181+F211</f>
        <v>14681</v>
      </c>
      <c r="G9" s="73">
        <f>G10+G27+G50+G68+G87+G109+G135+G161+G181+G211</f>
        <v>14521</v>
      </c>
      <c r="H9" s="75">
        <f>H10+H27+H50+H68+H87+H109+H135+H161+H181+H211</f>
        <v>160</v>
      </c>
      <c r="I9" s="76">
        <f aca="true" t="shared" si="0" ref="I9:I68">F9/E9*100</f>
        <v>3.1419203787168657</v>
      </c>
      <c r="J9" s="73">
        <f>SUM(J10+J27+J50+J68+J87+J109+J135+J161+J181+J211)</f>
        <v>18610</v>
      </c>
      <c r="K9" s="76">
        <f aca="true" t="shared" si="1" ref="K9:K68">J9/E9*100</f>
        <v>3.982776258287642</v>
      </c>
      <c r="L9" s="73">
        <f>L10+L27+L50+L68+L87+L109+L135+L161+L181+L211</f>
        <v>8458</v>
      </c>
      <c r="M9" s="74">
        <f>D9-I9</f>
        <v>1.868079621283134</v>
      </c>
      <c r="N9" s="18"/>
      <c r="O9" s="19"/>
      <c r="P9" s="19"/>
      <c r="Q9" s="19"/>
      <c r="R9" s="19"/>
      <c r="S9" s="35"/>
      <c r="T9" s="36"/>
      <c r="U9" s="5"/>
      <c r="V9" s="4"/>
    </row>
    <row r="10" spans="1:19" s="6" customFormat="1" ht="18.75" customHeight="1">
      <c r="A10" s="72" t="s">
        <v>13</v>
      </c>
      <c r="B10" s="77" t="s">
        <v>14</v>
      </c>
      <c r="C10" s="51">
        <f>SUM(C11:C26)</f>
        <v>259</v>
      </c>
      <c r="D10" s="78">
        <v>0.6</v>
      </c>
      <c r="E10" s="51">
        <f>SUM(E11:E26)</f>
        <v>44516</v>
      </c>
      <c r="F10" s="72">
        <f>SUM(F11:F26)</f>
        <v>201</v>
      </c>
      <c r="G10" s="72">
        <f>F10-H10</f>
        <v>201</v>
      </c>
      <c r="H10" s="72">
        <v>0</v>
      </c>
      <c r="I10" s="54">
        <f>F10/E10*100</f>
        <v>0.45152304789289244</v>
      </c>
      <c r="J10" s="72">
        <f>SUM(J11:J26)</f>
        <v>299</v>
      </c>
      <c r="K10" s="54">
        <f t="shared" si="1"/>
        <v>0.6716686135322132</v>
      </c>
      <c r="L10" s="72">
        <f>SUM(L11:L26)</f>
        <v>58</v>
      </c>
      <c r="M10" s="54">
        <f>D10-I10</f>
        <v>0.14847695210710754</v>
      </c>
      <c r="N10" s="16"/>
      <c r="O10" s="15"/>
      <c r="P10" s="16"/>
      <c r="Q10" s="16"/>
      <c r="R10" s="16"/>
      <c r="S10" s="16"/>
    </row>
    <row r="11" spans="1:15" ht="18.75" customHeight="1">
      <c r="A11" s="55">
        <v>1</v>
      </c>
      <c r="B11" s="46" t="s">
        <v>15</v>
      </c>
      <c r="C11" s="55">
        <v>17</v>
      </c>
      <c r="D11" s="58">
        <v>0.8914525432616675</v>
      </c>
      <c r="E11" s="79">
        <v>2087</v>
      </c>
      <c r="F11" s="55">
        <f>G11+H11</f>
        <v>12</v>
      </c>
      <c r="G11" s="55">
        <v>12</v>
      </c>
      <c r="H11" s="55"/>
      <c r="I11" s="58">
        <f t="shared" si="0"/>
        <v>0.574988021082894</v>
      </c>
      <c r="J11" s="55">
        <v>24</v>
      </c>
      <c r="K11" s="58">
        <f t="shared" si="1"/>
        <v>1.149976042165788</v>
      </c>
      <c r="L11" s="55">
        <f>C11-F11</f>
        <v>5</v>
      </c>
      <c r="M11" s="58">
        <f aca="true" t="shared" si="2" ref="M11:M69">D11-I11</f>
        <v>0.3164645221787734</v>
      </c>
      <c r="N11" s="11"/>
      <c r="O11" s="11"/>
    </row>
    <row r="12" spans="1:16" ht="18.75" customHeight="1">
      <c r="A12" s="55">
        <v>2</v>
      </c>
      <c r="B12" s="46" t="s">
        <v>16</v>
      </c>
      <c r="C12" s="55">
        <v>8</v>
      </c>
      <c r="D12" s="58">
        <v>0.26595744680851063</v>
      </c>
      <c r="E12" s="79">
        <v>3075</v>
      </c>
      <c r="F12" s="55">
        <f aca="true" t="shared" si="3" ref="F12:F26">G12+H12</f>
        <v>5</v>
      </c>
      <c r="G12" s="55">
        <v>5</v>
      </c>
      <c r="H12" s="55"/>
      <c r="I12" s="58">
        <f t="shared" si="0"/>
        <v>0.16260162601626016</v>
      </c>
      <c r="J12" s="55">
        <v>11</v>
      </c>
      <c r="K12" s="58">
        <f t="shared" si="1"/>
        <v>0.35772357723577236</v>
      </c>
      <c r="L12" s="55">
        <f aca="true" t="shared" si="4" ref="L12:L26">C12-F12</f>
        <v>3</v>
      </c>
      <c r="M12" s="58">
        <f t="shared" si="2"/>
        <v>0.10335582079225047</v>
      </c>
      <c r="N12" s="11"/>
      <c r="O12" s="11"/>
      <c r="P12" s="1">
        <f>735+124</f>
        <v>859</v>
      </c>
    </row>
    <row r="13" spans="1:15" ht="18.75" customHeight="1">
      <c r="A13" s="55">
        <v>3</v>
      </c>
      <c r="B13" s="46" t="s">
        <v>17</v>
      </c>
      <c r="C13" s="55">
        <v>29</v>
      </c>
      <c r="D13" s="58">
        <v>0.9741350352704065</v>
      </c>
      <c r="E13" s="79">
        <v>2977</v>
      </c>
      <c r="F13" s="55">
        <f t="shared" si="3"/>
        <v>23</v>
      </c>
      <c r="G13" s="55">
        <v>23</v>
      </c>
      <c r="H13" s="55"/>
      <c r="I13" s="58">
        <f t="shared" si="0"/>
        <v>0.7725898555592879</v>
      </c>
      <c r="J13" s="55">
        <v>20</v>
      </c>
      <c r="K13" s="58">
        <f t="shared" si="1"/>
        <v>0.6718172657037286</v>
      </c>
      <c r="L13" s="55">
        <f t="shared" si="4"/>
        <v>6</v>
      </c>
      <c r="M13" s="58">
        <f t="shared" si="2"/>
        <v>0.20154517971111852</v>
      </c>
      <c r="N13" s="11"/>
      <c r="O13" s="11"/>
    </row>
    <row r="14" spans="1:15" ht="18.75" customHeight="1">
      <c r="A14" s="55">
        <v>4</v>
      </c>
      <c r="B14" s="46" t="s">
        <v>18</v>
      </c>
      <c r="C14" s="55">
        <v>19</v>
      </c>
      <c r="D14" s="58">
        <v>0.8459483526268923</v>
      </c>
      <c r="E14" s="79">
        <v>2246</v>
      </c>
      <c r="F14" s="55">
        <f t="shared" si="3"/>
        <v>17</v>
      </c>
      <c r="G14" s="55">
        <v>17</v>
      </c>
      <c r="H14" s="55"/>
      <c r="I14" s="58">
        <f t="shared" si="0"/>
        <v>0.7569011576135352</v>
      </c>
      <c r="J14" s="55">
        <v>29</v>
      </c>
      <c r="K14" s="58">
        <f t="shared" si="1"/>
        <v>1.2911843276936776</v>
      </c>
      <c r="L14" s="55">
        <f t="shared" si="4"/>
        <v>2</v>
      </c>
      <c r="M14" s="58">
        <f t="shared" si="2"/>
        <v>0.08904719501335712</v>
      </c>
      <c r="N14" s="11"/>
      <c r="O14" s="11"/>
    </row>
    <row r="15" spans="1:15" ht="18.75" customHeight="1">
      <c r="A15" s="55">
        <v>5</v>
      </c>
      <c r="B15" s="46" t="s">
        <v>19</v>
      </c>
      <c r="C15" s="55">
        <v>6</v>
      </c>
      <c r="D15" s="58">
        <v>0.17889087656529518</v>
      </c>
      <c r="E15" s="79">
        <v>3354</v>
      </c>
      <c r="F15" s="55">
        <f t="shared" si="3"/>
        <v>4</v>
      </c>
      <c r="G15" s="55">
        <v>4</v>
      </c>
      <c r="H15" s="55"/>
      <c r="I15" s="58">
        <f t="shared" si="0"/>
        <v>0.11926058437686345</v>
      </c>
      <c r="J15" s="55">
        <v>11</v>
      </c>
      <c r="K15" s="58">
        <f t="shared" si="1"/>
        <v>0.3279666070363745</v>
      </c>
      <c r="L15" s="55">
        <f t="shared" si="4"/>
        <v>2</v>
      </c>
      <c r="M15" s="58">
        <f t="shared" si="2"/>
        <v>0.05963029218843173</v>
      </c>
      <c r="N15" s="41"/>
      <c r="O15" s="40"/>
    </row>
    <row r="16" spans="1:15" ht="18.75" customHeight="1">
      <c r="A16" s="55">
        <v>6</v>
      </c>
      <c r="B16" s="46" t="s">
        <v>20</v>
      </c>
      <c r="C16" s="55">
        <v>20</v>
      </c>
      <c r="D16" s="58">
        <v>0.7007708479327259</v>
      </c>
      <c r="E16" s="79">
        <v>2830</v>
      </c>
      <c r="F16" s="55">
        <f t="shared" si="3"/>
        <v>17</v>
      </c>
      <c r="G16" s="55">
        <v>17</v>
      </c>
      <c r="H16" s="55"/>
      <c r="I16" s="58">
        <f t="shared" si="0"/>
        <v>0.6007067137809188</v>
      </c>
      <c r="J16" s="55">
        <v>9</v>
      </c>
      <c r="K16" s="58">
        <f t="shared" si="1"/>
        <v>0.3180212014134276</v>
      </c>
      <c r="L16" s="55">
        <f t="shared" si="4"/>
        <v>3</v>
      </c>
      <c r="M16" s="58">
        <f t="shared" si="2"/>
        <v>0.10006413415180715</v>
      </c>
      <c r="N16" s="40"/>
      <c r="O16" s="40"/>
    </row>
    <row r="17" spans="1:15" ht="18.75" customHeight="1">
      <c r="A17" s="55">
        <v>7</v>
      </c>
      <c r="B17" s="46" t="s">
        <v>21</v>
      </c>
      <c r="C17" s="55">
        <v>10</v>
      </c>
      <c r="D17" s="58">
        <v>0.6605019815059445</v>
      </c>
      <c r="E17" s="79">
        <v>1514</v>
      </c>
      <c r="F17" s="55">
        <f t="shared" si="3"/>
        <v>7</v>
      </c>
      <c r="G17" s="55">
        <v>7</v>
      </c>
      <c r="H17" s="55"/>
      <c r="I17" s="58">
        <f t="shared" si="0"/>
        <v>0.4623513870541612</v>
      </c>
      <c r="J17" s="55">
        <v>24</v>
      </c>
      <c r="K17" s="58">
        <f t="shared" si="1"/>
        <v>1.5852047556142668</v>
      </c>
      <c r="L17" s="55">
        <f t="shared" si="4"/>
        <v>3</v>
      </c>
      <c r="M17" s="58">
        <f t="shared" si="2"/>
        <v>0.19815059445178335</v>
      </c>
      <c r="N17" s="40"/>
      <c r="O17" s="40"/>
    </row>
    <row r="18" spans="1:15" ht="18.75" customHeight="1">
      <c r="A18" s="55">
        <v>8</v>
      </c>
      <c r="B18" s="46" t="s">
        <v>22</v>
      </c>
      <c r="C18" s="55">
        <v>4</v>
      </c>
      <c r="D18" s="58">
        <v>0.1551590380139643</v>
      </c>
      <c r="E18" s="79">
        <v>2547</v>
      </c>
      <c r="F18" s="55">
        <f t="shared" si="3"/>
        <v>2</v>
      </c>
      <c r="G18" s="55">
        <v>2</v>
      </c>
      <c r="H18" s="55"/>
      <c r="I18" s="58">
        <f t="shared" si="0"/>
        <v>0.07852375343541422</v>
      </c>
      <c r="J18" s="55">
        <v>4</v>
      </c>
      <c r="K18" s="58">
        <f t="shared" si="1"/>
        <v>0.15704750687082844</v>
      </c>
      <c r="L18" s="55">
        <f t="shared" si="4"/>
        <v>2</v>
      </c>
      <c r="M18" s="58">
        <f t="shared" si="2"/>
        <v>0.07663528457855008</v>
      </c>
      <c r="N18" s="40"/>
      <c r="O18" s="40"/>
    </row>
    <row r="19" spans="1:15" ht="18.75" customHeight="1">
      <c r="A19" s="55">
        <v>9</v>
      </c>
      <c r="B19" s="46" t="s">
        <v>23</v>
      </c>
      <c r="C19" s="55">
        <v>11</v>
      </c>
      <c r="D19" s="58">
        <v>0.6524317912218268</v>
      </c>
      <c r="E19" s="79">
        <v>1697</v>
      </c>
      <c r="F19" s="55">
        <f t="shared" si="3"/>
        <v>11</v>
      </c>
      <c r="G19" s="55">
        <v>11</v>
      </c>
      <c r="H19" s="55"/>
      <c r="I19" s="58">
        <f t="shared" si="0"/>
        <v>0.648202710665881</v>
      </c>
      <c r="J19" s="55">
        <v>7</v>
      </c>
      <c r="K19" s="58">
        <f t="shared" si="1"/>
        <v>0.41249263406010606</v>
      </c>
      <c r="L19" s="55">
        <f t="shared" si="4"/>
        <v>0</v>
      </c>
      <c r="M19" s="58">
        <f t="shared" si="2"/>
        <v>0.004229080555945841</v>
      </c>
      <c r="N19" s="40"/>
      <c r="O19" s="40"/>
    </row>
    <row r="20" spans="1:15" ht="18.75" customHeight="1">
      <c r="A20" s="55">
        <v>10</v>
      </c>
      <c r="B20" s="46" t="s">
        <v>24</v>
      </c>
      <c r="C20" s="55">
        <v>22</v>
      </c>
      <c r="D20" s="58">
        <v>0.8133086876155268</v>
      </c>
      <c r="E20" s="79">
        <v>2753</v>
      </c>
      <c r="F20" s="55">
        <f t="shared" si="3"/>
        <v>17</v>
      </c>
      <c r="G20" s="55">
        <v>17</v>
      </c>
      <c r="H20" s="55"/>
      <c r="I20" s="58">
        <f t="shared" si="0"/>
        <v>0.6175081729022884</v>
      </c>
      <c r="J20" s="55">
        <v>24</v>
      </c>
      <c r="K20" s="58">
        <f t="shared" si="1"/>
        <v>0.8717762440973484</v>
      </c>
      <c r="L20" s="55">
        <f t="shared" si="4"/>
        <v>5</v>
      </c>
      <c r="M20" s="58">
        <f t="shared" si="2"/>
        <v>0.19580051471323834</v>
      </c>
      <c r="N20" s="40"/>
      <c r="O20" s="40"/>
    </row>
    <row r="21" spans="1:15" ht="18.75" customHeight="1">
      <c r="A21" s="55">
        <v>11</v>
      </c>
      <c r="B21" s="46" t="s">
        <v>25</v>
      </c>
      <c r="C21" s="55">
        <v>39</v>
      </c>
      <c r="D21" s="58">
        <v>1.187214611872146</v>
      </c>
      <c r="E21" s="79">
        <v>3844</v>
      </c>
      <c r="F21" s="55">
        <f t="shared" si="3"/>
        <v>29</v>
      </c>
      <c r="G21" s="55">
        <v>29</v>
      </c>
      <c r="H21" s="55"/>
      <c r="I21" s="58">
        <f t="shared" si="0"/>
        <v>0.7544224765868887</v>
      </c>
      <c r="J21" s="55">
        <v>47</v>
      </c>
      <c r="K21" s="58">
        <f t="shared" si="1"/>
        <v>1.222684703433923</v>
      </c>
      <c r="L21" s="55">
        <f t="shared" si="4"/>
        <v>10</v>
      </c>
      <c r="M21" s="58">
        <f t="shared" si="2"/>
        <v>0.4327921352852574</v>
      </c>
      <c r="N21" s="40"/>
      <c r="O21" s="40"/>
    </row>
    <row r="22" spans="1:15" ht="18.75" customHeight="1">
      <c r="A22" s="55">
        <v>12</v>
      </c>
      <c r="B22" s="46" t="s">
        <v>26</v>
      </c>
      <c r="C22" s="55">
        <v>35</v>
      </c>
      <c r="D22" s="58">
        <v>1.3629283489096573</v>
      </c>
      <c r="E22" s="79">
        <v>2692</v>
      </c>
      <c r="F22" s="55">
        <f t="shared" si="3"/>
        <v>27</v>
      </c>
      <c r="G22" s="55">
        <v>27</v>
      </c>
      <c r="H22" s="55"/>
      <c r="I22" s="58">
        <f t="shared" si="0"/>
        <v>1.0029717682020802</v>
      </c>
      <c r="J22" s="55">
        <v>30</v>
      </c>
      <c r="K22" s="58">
        <f t="shared" si="1"/>
        <v>1.1144130757800892</v>
      </c>
      <c r="L22" s="55">
        <f t="shared" si="4"/>
        <v>8</v>
      </c>
      <c r="M22" s="58">
        <f t="shared" si="2"/>
        <v>0.3599565807075771</v>
      </c>
      <c r="N22" s="40"/>
      <c r="O22" s="40"/>
    </row>
    <row r="23" spans="1:15" ht="18.75" customHeight="1">
      <c r="A23" s="55">
        <v>13</v>
      </c>
      <c r="B23" s="46" t="s">
        <v>27</v>
      </c>
      <c r="C23" s="55">
        <v>26</v>
      </c>
      <c r="D23" s="58">
        <v>0.5395310230338245</v>
      </c>
      <c r="E23" s="79">
        <v>4823</v>
      </c>
      <c r="F23" s="55">
        <f t="shared" si="3"/>
        <v>21</v>
      </c>
      <c r="G23" s="55">
        <v>21</v>
      </c>
      <c r="H23" s="55"/>
      <c r="I23" s="58">
        <f t="shared" si="0"/>
        <v>0.43541364296081275</v>
      </c>
      <c r="J23" s="55">
        <v>44</v>
      </c>
      <c r="K23" s="58">
        <f t="shared" si="1"/>
        <v>0.9122952519178934</v>
      </c>
      <c r="L23" s="55">
        <f t="shared" si="4"/>
        <v>5</v>
      </c>
      <c r="M23" s="58">
        <f t="shared" si="2"/>
        <v>0.10411738007301174</v>
      </c>
      <c r="N23" s="40"/>
      <c r="O23" s="40"/>
    </row>
    <row r="24" spans="1:15" ht="18.75" customHeight="1">
      <c r="A24" s="55">
        <v>14</v>
      </c>
      <c r="B24" s="46" t="s">
        <v>28</v>
      </c>
      <c r="C24" s="55">
        <v>1</v>
      </c>
      <c r="D24" s="58">
        <v>0.03176620076238882</v>
      </c>
      <c r="E24" s="79">
        <v>3134</v>
      </c>
      <c r="F24" s="55">
        <f t="shared" si="3"/>
        <v>1</v>
      </c>
      <c r="G24" s="55">
        <v>1</v>
      </c>
      <c r="H24" s="55"/>
      <c r="I24" s="58">
        <f t="shared" si="0"/>
        <v>0.031908104658583285</v>
      </c>
      <c r="J24" s="55">
        <v>6</v>
      </c>
      <c r="K24" s="58">
        <f t="shared" si="1"/>
        <v>0.1914486279514997</v>
      </c>
      <c r="L24" s="55">
        <f t="shared" si="4"/>
        <v>0</v>
      </c>
      <c r="M24" s="58">
        <f t="shared" si="2"/>
        <v>-0.00014190389619446464</v>
      </c>
      <c r="N24" s="40"/>
      <c r="O24" s="40"/>
    </row>
    <row r="25" spans="1:15" ht="18.75" customHeight="1">
      <c r="A25" s="55">
        <v>15</v>
      </c>
      <c r="B25" s="46" t="s">
        <v>29</v>
      </c>
      <c r="C25" s="55">
        <v>3</v>
      </c>
      <c r="D25" s="58">
        <v>0.14084507042253522</v>
      </c>
      <c r="E25" s="79">
        <v>2208</v>
      </c>
      <c r="F25" s="55">
        <f t="shared" si="3"/>
        <v>2</v>
      </c>
      <c r="G25" s="55">
        <v>2</v>
      </c>
      <c r="H25" s="55"/>
      <c r="I25" s="58">
        <f t="shared" si="0"/>
        <v>0.09057971014492754</v>
      </c>
      <c r="J25" s="55">
        <v>4</v>
      </c>
      <c r="K25" s="58">
        <f t="shared" si="1"/>
        <v>0.18115942028985507</v>
      </c>
      <c r="L25" s="55">
        <f t="shared" si="4"/>
        <v>1</v>
      </c>
      <c r="M25" s="58">
        <f t="shared" si="2"/>
        <v>0.05026536027760768</v>
      </c>
      <c r="N25" s="40"/>
      <c r="O25" s="40"/>
    </row>
    <row r="26" spans="1:15" ht="18.75" customHeight="1">
      <c r="A26" s="55">
        <v>16</v>
      </c>
      <c r="B26" s="46" t="s">
        <v>30</v>
      </c>
      <c r="C26" s="55">
        <v>9</v>
      </c>
      <c r="D26" s="58">
        <v>0.334696913350688</v>
      </c>
      <c r="E26" s="79">
        <v>2735</v>
      </c>
      <c r="F26" s="55">
        <f t="shared" si="3"/>
        <v>6</v>
      </c>
      <c r="G26" s="55">
        <v>6</v>
      </c>
      <c r="H26" s="55"/>
      <c r="I26" s="58">
        <f t="shared" si="0"/>
        <v>0.21937842778793418</v>
      </c>
      <c r="J26" s="55">
        <v>5</v>
      </c>
      <c r="K26" s="58">
        <f t="shared" si="1"/>
        <v>0.18281535648994515</v>
      </c>
      <c r="L26" s="55">
        <f t="shared" si="4"/>
        <v>3</v>
      </c>
      <c r="M26" s="58">
        <f t="shared" si="2"/>
        <v>0.11531848556275384</v>
      </c>
      <c r="N26" s="40"/>
      <c r="O26" s="40"/>
    </row>
    <row r="27" spans="1:15" s="9" customFormat="1" ht="18.75" customHeight="1">
      <c r="A27" s="72" t="s">
        <v>31</v>
      </c>
      <c r="B27" s="77" t="s">
        <v>32</v>
      </c>
      <c r="C27" s="53">
        <f>SUM(C28:C49)</f>
        <v>1473</v>
      </c>
      <c r="D27" s="54">
        <v>2.962948062919902</v>
      </c>
      <c r="E27" s="49">
        <f>SUM(E28:E49)</f>
        <v>50599</v>
      </c>
      <c r="F27" s="53">
        <f>SUM(F28:F49)</f>
        <v>886</v>
      </c>
      <c r="G27" s="53">
        <f>SUM(G28:G49)</f>
        <v>815</v>
      </c>
      <c r="H27" s="53">
        <v>71</v>
      </c>
      <c r="I27" s="54">
        <f t="shared" si="0"/>
        <v>1.7510227474851283</v>
      </c>
      <c r="J27" s="53">
        <f>SUM(J28:J49)</f>
        <v>2388</v>
      </c>
      <c r="K27" s="54">
        <f t="shared" si="1"/>
        <v>4.719460858910255</v>
      </c>
      <c r="L27" s="53">
        <f>SUM(L28:L49)</f>
        <v>587</v>
      </c>
      <c r="M27" s="54">
        <f t="shared" si="2"/>
        <v>1.2119253154347738</v>
      </c>
      <c r="N27" s="41"/>
      <c r="O27" s="41"/>
    </row>
    <row r="28" spans="1:15" s="10" customFormat="1" ht="18.75" customHeight="1">
      <c r="A28" s="55">
        <v>1</v>
      </c>
      <c r="B28" s="46" t="s">
        <v>33</v>
      </c>
      <c r="C28" s="55">
        <v>56</v>
      </c>
      <c r="D28" s="58">
        <v>2.684563758389262</v>
      </c>
      <c r="E28" s="80">
        <v>2007</v>
      </c>
      <c r="F28" s="81">
        <f>G28+H28</f>
        <v>32</v>
      </c>
      <c r="G28" s="55">
        <v>32</v>
      </c>
      <c r="H28" s="81"/>
      <c r="I28" s="58">
        <f t="shared" si="0"/>
        <v>1.5944195316392624</v>
      </c>
      <c r="J28" s="55">
        <v>53</v>
      </c>
      <c r="K28" s="58">
        <f t="shared" si="1"/>
        <v>2.6407573492775285</v>
      </c>
      <c r="L28" s="81">
        <f aca="true" t="shared" si="5" ref="L28:L49">C28-F28</f>
        <v>24</v>
      </c>
      <c r="M28" s="58">
        <f t="shared" si="2"/>
        <v>1.0901442267499994</v>
      </c>
      <c r="N28" s="41"/>
      <c r="O28" s="41"/>
    </row>
    <row r="29" spans="1:15" s="10" customFormat="1" ht="18.75" customHeight="1">
      <c r="A29" s="55">
        <v>2</v>
      </c>
      <c r="B29" s="46" t="s">
        <v>34</v>
      </c>
      <c r="C29" s="55">
        <v>95</v>
      </c>
      <c r="D29" s="58">
        <v>2.814814814814815</v>
      </c>
      <c r="E29" s="80">
        <v>3418</v>
      </c>
      <c r="F29" s="81">
        <f aca="true" t="shared" si="6" ref="F29:F49">G29+H29</f>
        <v>52</v>
      </c>
      <c r="G29" s="55">
        <v>49</v>
      </c>
      <c r="H29" s="81">
        <v>3</v>
      </c>
      <c r="I29" s="58">
        <f t="shared" si="0"/>
        <v>1.5213575190169688</v>
      </c>
      <c r="J29" s="55">
        <v>144</v>
      </c>
      <c r="K29" s="58">
        <f t="shared" si="1"/>
        <v>4.212990052662375</v>
      </c>
      <c r="L29" s="81">
        <f t="shared" si="5"/>
        <v>43</v>
      </c>
      <c r="M29" s="58">
        <f t="shared" si="2"/>
        <v>1.293457295797846</v>
      </c>
      <c r="N29" s="41"/>
      <c r="O29" s="41"/>
    </row>
    <row r="30" spans="1:15" s="10" customFormat="1" ht="18.75" customHeight="1">
      <c r="A30" s="55">
        <v>3</v>
      </c>
      <c r="B30" s="46" t="s">
        <v>35</v>
      </c>
      <c r="C30" s="55">
        <v>35</v>
      </c>
      <c r="D30" s="58">
        <v>2.514367816091954</v>
      </c>
      <c r="E30" s="80">
        <v>1292</v>
      </c>
      <c r="F30" s="81">
        <f t="shared" si="6"/>
        <v>16</v>
      </c>
      <c r="G30" s="55">
        <v>16</v>
      </c>
      <c r="H30" s="81"/>
      <c r="I30" s="58">
        <f t="shared" si="0"/>
        <v>1.238390092879257</v>
      </c>
      <c r="J30" s="55">
        <v>84</v>
      </c>
      <c r="K30" s="58">
        <f t="shared" si="1"/>
        <v>6.5015479876160995</v>
      </c>
      <c r="L30" s="81">
        <f t="shared" si="5"/>
        <v>19</v>
      </c>
      <c r="M30" s="58">
        <f t="shared" si="2"/>
        <v>1.275977723212697</v>
      </c>
      <c r="N30" s="41"/>
      <c r="O30" s="41"/>
    </row>
    <row r="31" spans="1:15" s="10" customFormat="1" ht="18.75" customHeight="1">
      <c r="A31" s="55">
        <v>4</v>
      </c>
      <c r="B31" s="46" t="s">
        <v>36</v>
      </c>
      <c r="C31" s="55">
        <v>63</v>
      </c>
      <c r="D31" s="58">
        <v>3.2061068702290076</v>
      </c>
      <c r="E31" s="80">
        <v>1969</v>
      </c>
      <c r="F31" s="81">
        <f t="shared" si="6"/>
        <v>35</v>
      </c>
      <c r="G31" s="55">
        <v>35</v>
      </c>
      <c r="H31" s="81"/>
      <c r="I31" s="58">
        <f t="shared" si="0"/>
        <v>1.7775520568816656</v>
      </c>
      <c r="J31" s="55">
        <v>77</v>
      </c>
      <c r="K31" s="58">
        <f t="shared" si="1"/>
        <v>3.910614525139665</v>
      </c>
      <c r="L31" s="81">
        <f t="shared" si="5"/>
        <v>28</v>
      </c>
      <c r="M31" s="58">
        <f t="shared" si="2"/>
        <v>1.428554813347342</v>
      </c>
      <c r="N31" s="41"/>
      <c r="O31" s="130"/>
    </row>
    <row r="32" spans="1:18" s="10" customFormat="1" ht="18.75" customHeight="1">
      <c r="A32" s="55">
        <v>5</v>
      </c>
      <c r="B32" s="46" t="s">
        <v>37</v>
      </c>
      <c r="C32" s="55">
        <v>64</v>
      </c>
      <c r="D32" s="58">
        <v>2.864816472694718</v>
      </c>
      <c r="E32" s="80">
        <v>2346</v>
      </c>
      <c r="F32" s="81">
        <f t="shared" si="6"/>
        <v>38</v>
      </c>
      <c r="G32" s="55">
        <v>38</v>
      </c>
      <c r="H32" s="81"/>
      <c r="I32" s="58">
        <f t="shared" si="0"/>
        <v>1.619778346121057</v>
      </c>
      <c r="J32" s="55">
        <v>124</v>
      </c>
      <c r="K32" s="58">
        <f t="shared" si="1"/>
        <v>5.285592497868713</v>
      </c>
      <c r="L32" s="81">
        <f t="shared" si="5"/>
        <v>26</v>
      </c>
      <c r="M32" s="58">
        <f t="shared" si="2"/>
        <v>1.2450381265736608</v>
      </c>
      <c r="N32" s="41"/>
      <c r="O32" s="130"/>
      <c r="R32" s="10">
        <f>1473-745</f>
        <v>728</v>
      </c>
    </row>
    <row r="33" spans="1:18" s="10" customFormat="1" ht="18.75" customHeight="1">
      <c r="A33" s="55">
        <v>6</v>
      </c>
      <c r="B33" s="46" t="s">
        <v>38</v>
      </c>
      <c r="C33" s="55">
        <v>37</v>
      </c>
      <c r="D33" s="58">
        <v>3.688933200398804</v>
      </c>
      <c r="E33" s="80">
        <v>1041</v>
      </c>
      <c r="F33" s="81">
        <f t="shared" si="6"/>
        <v>21</v>
      </c>
      <c r="G33" s="55">
        <v>21</v>
      </c>
      <c r="H33" s="81"/>
      <c r="I33" s="58">
        <f t="shared" si="0"/>
        <v>2.0172910662824206</v>
      </c>
      <c r="J33" s="55">
        <v>81</v>
      </c>
      <c r="K33" s="58">
        <f t="shared" si="1"/>
        <v>7.780979827089338</v>
      </c>
      <c r="L33" s="81">
        <f t="shared" si="5"/>
        <v>16</v>
      </c>
      <c r="M33" s="58">
        <f t="shared" si="2"/>
        <v>1.6716421341163832</v>
      </c>
      <c r="N33" s="41"/>
      <c r="O33" s="41"/>
      <c r="R33" s="10">
        <f>R32+1+157</f>
        <v>886</v>
      </c>
    </row>
    <row r="34" spans="1:15" s="10" customFormat="1" ht="18.75" customHeight="1">
      <c r="A34" s="55">
        <v>7</v>
      </c>
      <c r="B34" s="46" t="s">
        <v>39</v>
      </c>
      <c r="C34" s="55">
        <v>106</v>
      </c>
      <c r="D34" s="58">
        <v>5.145631067961165</v>
      </c>
      <c r="E34" s="80">
        <v>2118</v>
      </c>
      <c r="F34" s="81">
        <f t="shared" si="6"/>
        <v>55</v>
      </c>
      <c r="G34" s="55">
        <v>55</v>
      </c>
      <c r="H34" s="81"/>
      <c r="I34" s="58">
        <f t="shared" si="0"/>
        <v>2.5967894239848914</v>
      </c>
      <c r="J34" s="55">
        <v>138</v>
      </c>
      <c r="K34" s="58">
        <f t="shared" si="1"/>
        <v>6.515580736543909</v>
      </c>
      <c r="L34" s="81">
        <f t="shared" si="5"/>
        <v>51</v>
      </c>
      <c r="M34" s="58">
        <f t="shared" si="2"/>
        <v>2.548841643976274</v>
      </c>
      <c r="N34" s="41"/>
      <c r="O34" s="41"/>
    </row>
    <row r="35" spans="1:15" s="10" customFormat="1" ht="18.75" customHeight="1">
      <c r="A35" s="55">
        <v>8</v>
      </c>
      <c r="B35" s="46" t="s">
        <v>40</v>
      </c>
      <c r="C35" s="55">
        <v>50</v>
      </c>
      <c r="D35" s="58">
        <v>3.190810465858328</v>
      </c>
      <c r="E35" s="80">
        <v>1631</v>
      </c>
      <c r="F35" s="81">
        <f t="shared" si="6"/>
        <v>28</v>
      </c>
      <c r="G35" s="55">
        <v>22</v>
      </c>
      <c r="H35" s="81">
        <v>6</v>
      </c>
      <c r="I35" s="58">
        <f t="shared" si="0"/>
        <v>1.7167381974248928</v>
      </c>
      <c r="J35" s="55">
        <v>127</v>
      </c>
      <c r="K35" s="58">
        <f t="shared" si="1"/>
        <v>7.786633966891478</v>
      </c>
      <c r="L35" s="81">
        <f t="shared" si="5"/>
        <v>22</v>
      </c>
      <c r="M35" s="58">
        <f t="shared" si="2"/>
        <v>1.474072268433435</v>
      </c>
      <c r="N35" s="41"/>
      <c r="O35" s="41"/>
    </row>
    <row r="36" spans="1:15" s="10" customFormat="1" ht="18.75" customHeight="1">
      <c r="A36" s="55">
        <v>9</v>
      </c>
      <c r="B36" s="46" t="s">
        <v>41</v>
      </c>
      <c r="C36" s="55">
        <v>45</v>
      </c>
      <c r="D36" s="58">
        <v>2.329192546583851</v>
      </c>
      <c r="E36" s="80">
        <v>1913</v>
      </c>
      <c r="F36" s="81">
        <f t="shared" si="6"/>
        <v>26</v>
      </c>
      <c r="G36" s="55">
        <v>23</v>
      </c>
      <c r="H36" s="81">
        <v>3</v>
      </c>
      <c r="I36" s="58">
        <f t="shared" si="0"/>
        <v>1.3591217982226869</v>
      </c>
      <c r="J36" s="55">
        <v>54</v>
      </c>
      <c r="K36" s="58">
        <f t="shared" si="1"/>
        <v>2.822791427077888</v>
      </c>
      <c r="L36" s="81">
        <f t="shared" si="5"/>
        <v>19</v>
      </c>
      <c r="M36" s="58">
        <f t="shared" si="2"/>
        <v>0.9700707483611641</v>
      </c>
      <c r="N36" s="41"/>
      <c r="O36" s="41"/>
    </row>
    <row r="37" spans="1:15" s="10" customFormat="1" ht="18.75" customHeight="1">
      <c r="A37" s="55">
        <v>10</v>
      </c>
      <c r="B37" s="46" t="s">
        <v>42</v>
      </c>
      <c r="C37" s="55">
        <v>49</v>
      </c>
      <c r="D37" s="58">
        <v>2.468513853904282</v>
      </c>
      <c r="E37" s="80">
        <v>2012</v>
      </c>
      <c r="F37" s="81">
        <f t="shared" si="6"/>
        <v>34</v>
      </c>
      <c r="G37" s="55">
        <v>32</v>
      </c>
      <c r="H37" s="81">
        <v>2</v>
      </c>
      <c r="I37" s="58">
        <f t="shared" si="0"/>
        <v>1.6898608349900597</v>
      </c>
      <c r="J37" s="55">
        <v>94</v>
      </c>
      <c r="K37" s="58">
        <f t="shared" si="1"/>
        <v>4.671968190854871</v>
      </c>
      <c r="L37" s="81">
        <f t="shared" si="5"/>
        <v>15</v>
      </c>
      <c r="M37" s="58">
        <f t="shared" si="2"/>
        <v>0.7786530189142225</v>
      </c>
      <c r="N37" s="41"/>
      <c r="O37" s="41"/>
    </row>
    <row r="38" spans="1:15" s="10" customFormat="1" ht="18.75" customHeight="1">
      <c r="A38" s="55">
        <v>11</v>
      </c>
      <c r="B38" s="46" t="s">
        <v>43</v>
      </c>
      <c r="C38" s="55">
        <v>101</v>
      </c>
      <c r="D38" s="58">
        <v>2.589079723147911</v>
      </c>
      <c r="E38" s="80">
        <v>3915</v>
      </c>
      <c r="F38" s="81">
        <f t="shared" si="6"/>
        <v>57</v>
      </c>
      <c r="G38" s="55">
        <v>57</v>
      </c>
      <c r="H38" s="81"/>
      <c r="I38" s="58">
        <f t="shared" si="0"/>
        <v>1.4559386973180077</v>
      </c>
      <c r="J38" s="55">
        <v>128</v>
      </c>
      <c r="K38" s="58">
        <f t="shared" si="1"/>
        <v>3.269476372924649</v>
      </c>
      <c r="L38" s="81">
        <f t="shared" si="5"/>
        <v>44</v>
      </c>
      <c r="M38" s="58">
        <f t="shared" si="2"/>
        <v>1.133141025829903</v>
      </c>
      <c r="N38" s="41"/>
      <c r="O38" s="41"/>
    </row>
    <row r="39" spans="1:15" s="10" customFormat="1" ht="18.75" customHeight="1">
      <c r="A39" s="55">
        <v>12</v>
      </c>
      <c r="B39" s="46" t="s">
        <v>44</v>
      </c>
      <c r="C39" s="55">
        <v>89</v>
      </c>
      <c r="D39" s="58">
        <v>3.280501290084777</v>
      </c>
      <c r="E39" s="80">
        <v>2717</v>
      </c>
      <c r="F39" s="81">
        <f t="shared" si="6"/>
        <v>53</v>
      </c>
      <c r="G39" s="55">
        <v>53</v>
      </c>
      <c r="H39" s="81"/>
      <c r="I39" s="58">
        <f t="shared" si="0"/>
        <v>1.950680898049319</v>
      </c>
      <c r="J39" s="55">
        <v>82</v>
      </c>
      <c r="K39" s="58">
        <f t="shared" si="1"/>
        <v>3.0180345969819653</v>
      </c>
      <c r="L39" s="81">
        <f t="shared" si="5"/>
        <v>36</v>
      </c>
      <c r="M39" s="58">
        <f t="shared" si="2"/>
        <v>1.329820392035458</v>
      </c>
      <c r="N39" s="41"/>
      <c r="O39" s="41"/>
    </row>
    <row r="40" spans="1:15" s="10" customFormat="1" ht="18.75" customHeight="1">
      <c r="A40" s="55">
        <v>13</v>
      </c>
      <c r="B40" s="46" t="s">
        <v>45</v>
      </c>
      <c r="C40" s="55">
        <v>53</v>
      </c>
      <c r="D40" s="58">
        <v>2.4941176470588236</v>
      </c>
      <c r="E40" s="80">
        <v>2196</v>
      </c>
      <c r="F40" s="81">
        <f t="shared" si="6"/>
        <v>35</v>
      </c>
      <c r="G40" s="55">
        <v>35</v>
      </c>
      <c r="H40" s="81"/>
      <c r="I40" s="58">
        <f t="shared" si="0"/>
        <v>1.5938069216757742</v>
      </c>
      <c r="J40" s="55">
        <v>107</v>
      </c>
      <c r="K40" s="58">
        <f t="shared" si="1"/>
        <v>4.872495446265939</v>
      </c>
      <c r="L40" s="81">
        <f t="shared" si="5"/>
        <v>18</v>
      </c>
      <c r="M40" s="58">
        <f t="shared" si="2"/>
        <v>0.9003107253830493</v>
      </c>
      <c r="N40" s="41"/>
      <c r="O40" s="41"/>
    </row>
    <row r="41" spans="1:15" s="10" customFormat="1" ht="18.75" customHeight="1">
      <c r="A41" s="55">
        <v>14</v>
      </c>
      <c r="B41" s="46" t="s">
        <v>46</v>
      </c>
      <c r="C41" s="55">
        <v>42</v>
      </c>
      <c r="D41" s="58">
        <v>2.80561122244489</v>
      </c>
      <c r="E41" s="80">
        <v>1608</v>
      </c>
      <c r="F41" s="81">
        <f t="shared" si="6"/>
        <v>26</v>
      </c>
      <c r="G41" s="55">
        <v>26</v>
      </c>
      <c r="H41" s="81"/>
      <c r="I41" s="58">
        <f t="shared" si="0"/>
        <v>1.616915422885572</v>
      </c>
      <c r="J41" s="55">
        <v>66</v>
      </c>
      <c r="K41" s="58">
        <f t="shared" si="1"/>
        <v>4.104477611940299</v>
      </c>
      <c r="L41" s="81">
        <f t="shared" si="5"/>
        <v>16</v>
      </c>
      <c r="M41" s="58">
        <f t="shared" si="2"/>
        <v>1.188695799559318</v>
      </c>
      <c r="N41" s="41"/>
      <c r="O41" s="41"/>
    </row>
    <row r="42" spans="1:15" s="10" customFormat="1" ht="18.75" customHeight="1">
      <c r="A42" s="55">
        <v>15</v>
      </c>
      <c r="B42" s="46" t="s">
        <v>47</v>
      </c>
      <c r="C42" s="55">
        <v>41</v>
      </c>
      <c r="D42" s="58">
        <v>2.881236823612087</v>
      </c>
      <c r="E42" s="80">
        <v>1490</v>
      </c>
      <c r="F42" s="81">
        <f t="shared" si="6"/>
        <v>24</v>
      </c>
      <c r="G42" s="55">
        <v>24</v>
      </c>
      <c r="H42" s="81"/>
      <c r="I42" s="58">
        <f t="shared" si="0"/>
        <v>1.6107382550335572</v>
      </c>
      <c r="J42" s="55">
        <v>82</v>
      </c>
      <c r="K42" s="58">
        <f t="shared" si="1"/>
        <v>5.503355704697987</v>
      </c>
      <c r="L42" s="81">
        <f t="shared" si="5"/>
        <v>17</v>
      </c>
      <c r="M42" s="58">
        <f t="shared" si="2"/>
        <v>1.2704985685785297</v>
      </c>
      <c r="N42" s="41"/>
      <c r="O42" s="41"/>
    </row>
    <row r="43" spans="1:15" s="10" customFormat="1" ht="18.75" customHeight="1">
      <c r="A43" s="55">
        <v>16</v>
      </c>
      <c r="B43" s="46" t="s">
        <v>48</v>
      </c>
      <c r="C43" s="55">
        <v>71</v>
      </c>
      <c r="D43" s="58">
        <v>3.1181379007465964</v>
      </c>
      <c r="E43" s="80">
        <v>2280</v>
      </c>
      <c r="F43" s="81">
        <f t="shared" si="6"/>
        <v>47</v>
      </c>
      <c r="G43" s="55">
        <v>47</v>
      </c>
      <c r="H43" s="81"/>
      <c r="I43" s="58">
        <f t="shared" si="0"/>
        <v>2.06140350877193</v>
      </c>
      <c r="J43" s="55">
        <v>165</v>
      </c>
      <c r="K43" s="58">
        <f t="shared" si="1"/>
        <v>7.236842105263158</v>
      </c>
      <c r="L43" s="81">
        <f t="shared" si="5"/>
        <v>24</v>
      </c>
      <c r="M43" s="58">
        <f t="shared" si="2"/>
        <v>1.0567343919746666</v>
      </c>
      <c r="N43" s="41"/>
      <c r="O43" s="41"/>
    </row>
    <row r="44" spans="1:15" s="10" customFormat="1" ht="18.75" customHeight="1">
      <c r="A44" s="55">
        <v>17</v>
      </c>
      <c r="B44" s="46" t="s">
        <v>49</v>
      </c>
      <c r="C44" s="55">
        <v>83</v>
      </c>
      <c r="D44" s="58">
        <v>3.0425219941348973</v>
      </c>
      <c r="E44" s="80">
        <v>2728</v>
      </c>
      <c r="F44" s="81">
        <f t="shared" si="6"/>
        <v>58</v>
      </c>
      <c r="G44" s="55">
        <v>58</v>
      </c>
      <c r="H44" s="81"/>
      <c r="I44" s="58">
        <f t="shared" si="0"/>
        <v>2.126099706744868</v>
      </c>
      <c r="J44" s="55">
        <v>150</v>
      </c>
      <c r="K44" s="58">
        <f t="shared" si="1"/>
        <v>5.4985337243401755</v>
      </c>
      <c r="L44" s="81">
        <f t="shared" si="5"/>
        <v>25</v>
      </c>
      <c r="M44" s="58">
        <f t="shared" si="2"/>
        <v>0.9164222873900294</v>
      </c>
      <c r="N44" s="41"/>
      <c r="O44" s="41"/>
    </row>
    <row r="45" spans="1:15" s="10" customFormat="1" ht="18.75" customHeight="1">
      <c r="A45" s="55">
        <v>18</v>
      </c>
      <c r="B45" s="46" t="s">
        <v>50</v>
      </c>
      <c r="C45" s="55">
        <v>78</v>
      </c>
      <c r="D45" s="58">
        <v>3.3693304535637147</v>
      </c>
      <c r="E45" s="80">
        <v>2315</v>
      </c>
      <c r="F45" s="81">
        <f t="shared" si="6"/>
        <v>52</v>
      </c>
      <c r="G45" s="55">
        <v>52</v>
      </c>
      <c r="H45" s="81"/>
      <c r="I45" s="58">
        <f t="shared" si="0"/>
        <v>2.24622030237581</v>
      </c>
      <c r="J45" s="55">
        <v>152</v>
      </c>
      <c r="K45" s="58">
        <f t="shared" si="1"/>
        <v>6.565874730021598</v>
      </c>
      <c r="L45" s="81">
        <f t="shared" si="5"/>
        <v>26</v>
      </c>
      <c r="M45" s="58">
        <f t="shared" si="2"/>
        <v>1.123110151187905</v>
      </c>
      <c r="N45" s="41"/>
      <c r="O45" s="41"/>
    </row>
    <row r="46" spans="1:15" s="10" customFormat="1" ht="18.75" customHeight="1">
      <c r="A46" s="55">
        <v>19</v>
      </c>
      <c r="B46" s="46" t="s">
        <v>51</v>
      </c>
      <c r="C46" s="55">
        <v>96</v>
      </c>
      <c r="D46" s="58">
        <v>5.2</v>
      </c>
      <c r="E46" s="80">
        <v>4041</v>
      </c>
      <c r="F46" s="81">
        <f t="shared" si="6"/>
        <v>67</v>
      </c>
      <c r="G46" s="55">
        <v>27</v>
      </c>
      <c r="H46" s="81">
        <v>40</v>
      </c>
      <c r="I46" s="58">
        <f t="shared" si="0"/>
        <v>1.658005444196981</v>
      </c>
      <c r="J46" s="55">
        <v>181</v>
      </c>
      <c r="K46" s="58">
        <f t="shared" si="1"/>
        <v>4.479089334323187</v>
      </c>
      <c r="L46" s="81">
        <f t="shared" si="5"/>
        <v>29</v>
      </c>
      <c r="M46" s="58">
        <f t="shared" si="2"/>
        <v>3.5419945558030195</v>
      </c>
      <c r="N46" s="41"/>
      <c r="O46" s="41"/>
    </row>
    <row r="47" spans="1:15" s="10" customFormat="1" ht="18.75" customHeight="1">
      <c r="A47" s="55">
        <v>20</v>
      </c>
      <c r="B47" s="46" t="s">
        <v>52</v>
      </c>
      <c r="C47" s="55">
        <v>64</v>
      </c>
      <c r="D47" s="58">
        <v>3.35</v>
      </c>
      <c r="E47" s="80">
        <v>2510</v>
      </c>
      <c r="F47" s="81">
        <f t="shared" si="6"/>
        <v>42</v>
      </c>
      <c r="G47" s="55">
        <v>42</v>
      </c>
      <c r="H47" s="81"/>
      <c r="I47" s="58">
        <f t="shared" si="0"/>
        <v>1.6733067729083666</v>
      </c>
      <c r="J47" s="55">
        <v>77</v>
      </c>
      <c r="K47" s="58">
        <f t="shared" si="1"/>
        <v>3.0677290836653386</v>
      </c>
      <c r="L47" s="81">
        <f t="shared" si="5"/>
        <v>22</v>
      </c>
      <c r="M47" s="58">
        <f t="shared" si="2"/>
        <v>1.6766932270916335</v>
      </c>
      <c r="N47" s="41"/>
      <c r="O47" s="41"/>
    </row>
    <row r="48" spans="1:15" s="10" customFormat="1" ht="18.75" customHeight="1">
      <c r="A48" s="55">
        <v>21</v>
      </c>
      <c r="B48" s="46" t="s">
        <v>53</v>
      </c>
      <c r="C48" s="55">
        <v>80</v>
      </c>
      <c r="D48" s="58">
        <v>2.9717682020802374</v>
      </c>
      <c r="E48" s="80">
        <v>2714</v>
      </c>
      <c r="F48" s="81">
        <f t="shared" si="6"/>
        <v>44</v>
      </c>
      <c r="G48" s="55">
        <v>27</v>
      </c>
      <c r="H48" s="81">
        <v>17</v>
      </c>
      <c r="I48" s="58">
        <f t="shared" si="0"/>
        <v>1.6212232866617537</v>
      </c>
      <c r="J48" s="55">
        <v>122</v>
      </c>
      <c r="K48" s="58">
        <f t="shared" si="1"/>
        <v>4.495210022107591</v>
      </c>
      <c r="L48" s="81">
        <f t="shared" si="5"/>
        <v>36</v>
      </c>
      <c r="M48" s="58">
        <f t="shared" si="2"/>
        <v>1.3505449154184836</v>
      </c>
      <c r="N48" s="41"/>
      <c r="O48" s="41"/>
    </row>
    <row r="49" spans="1:15" s="10" customFormat="1" ht="18.75" customHeight="1">
      <c r="A49" s="55">
        <v>22</v>
      </c>
      <c r="B49" s="46" t="s">
        <v>54</v>
      </c>
      <c r="C49" s="55">
        <v>75</v>
      </c>
      <c r="D49" s="58">
        <v>3.221649484536082</v>
      </c>
      <c r="E49" s="80">
        <v>2338</v>
      </c>
      <c r="F49" s="81">
        <f t="shared" si="6"/>
        <v>44</v>
      </c>
      <c r="G49" s="55">
        <v>44</v>
      </c>
      <c r="H49" s="81"/>
      <c r="I49" s="58">
        <f t="shared" si="0"/>
        <v>1.8819503849443968</v>
      </c>
      <c r="J49" s="55">
        <v>100</v>
      </c>
      <c r="K49" s="58">
        <f t="shared" si="1"/>
        <v>4.277159965782721</v>
      </c>
      <c r="L49" s="81">
        <f t="shared" si="5"/>
        <v>31</v>
      </c>
      <c r="M49" s="58">
        <f t="shared" si="2"/>
        <v>1.3396990995916853</v>
      </c>
      <c r="N49" s="41"/>
      <c r="O49" s="41"/>
    </row>
    <row r="50" spans="1:15" s="31" customFormat="1" ht="18.75" customHeight="1">
      <c r="A50" s="82" t="s">
        <v>55</v>
      </c>
      <c r="B50" s="83" t="s">
        <v>56</v>
      </c>
      <c r="C50" s="84">
        <f>SUM(C51:C67)</f>
        <v>1241</v>
      </c>
      <c r="D50" s="85">
        <v>2.877909419376523</v>
      </c>
      <c r="E50" s="84">
        <f>SUM(E51:E67)</f>
        <v>48067</v>
      </c>
      <c r="F50" s="86">
        <f>SUM(F51:F67)</f>
        <v>795</v>
      </c>
      <c r="G50" s="86">
        <f>SUM(G51:G67)</f>
        <v>795</v>
      </c>
      <c r="H50" s="87" t="s">
        <v>257</v>
      </c>
      <c r="I50" s="88">
        <f t="shared" si="0"/>
        <v>1.6539413734994906</v>
      </c>
      <c r="J50" s="84">
        <f>SUM(J51:J67)</f>
        <v>1417</v>
      </c>
      <c r="K50" s="88">
        <f t="shared" si="1"/>
        <v>2.9479684606902863</v>
      </c>
      <c r="L50" s="82">
        <f>SUM(L51:L67)</f>
        <v>575</v>
      </c>
      <c r="M50" s="88">
        <f t="shared" si="2"/>
        <v>1.2239680458770326</v>
      </c>
      <c r="N50" s="131"/>
      <c r="O50" s="131"/>
    </row>
    <row r="51" spans="1:15" s="26" customFormat="1" ht="18.75" customHeight="1">
      <c r="A51" s="89">
        <v>1</v>
      </c>
      <c r="B51" s="90" t="s">
        <v>57</v>
      </c>
      <c r="C51" s="91">
        <v>80</v>
      </c>
      <c r="D51" s="92">
        <v>3.052270125906143</v>
      </c>
      <c r="E51" s="93">
        <v>2621</v>
      </c>
      <c r="F51" s="55">
        <f>G51+H51</f>
        <v>53</v>
      </c>
      <c r="G51" s="55">
        <v>53</v>
      </c>
      <c r="H51" s="94"/>
      <c r="I51" s="58">
        <f t="shared" si="0"/>
        <v>2.0221289584128193</v>
      </c>
      <c r="J51" s="55">
        <v>95</v>
      </c>
      <c r="K51" s="58">
        <f t="shared" si="1"/>
        <v>3.6245707745135443</v>
      </c>
      <c r="L51" s="55">
        <f aca="true" t="shared" si="7" ref="L51:L65">C51-F51</f>
        <v>27</v>
      </c>
      <c r="M51" s="58">
        <f t="shared" si="2"/>
        <v>1.0301411674933236</v>
      </c>
      <c r="N51" s="40"/>
      <c r="O51" s="40"/>
    </row>
    <row r="52" spans="1:15" s="26" customFormat="1" ht="18.75" customHeight="1">
      <c r="A52" s="89">
        <v>2</v>
      </c>
      <c r="B52" s="90" t="s">
        <v>58</v>
      </c>
      <c r="C52" s="91">
        <v>52</v>
      </c>
      <c r="D52" s="92">
        <v>2.699896157840083</v>
      </c>
      <c r="E52" s="93">
        <v>2001</v>
      </c>
      <c r="F52" s="55">
        <f aca="true" t="shared" si="8" ref="F52:F65">G52+H52</f>
        <v>32</v>
      </c>
      <c r="G52" s="55">
        <v>32</v>
      </c>
      <c r="H52" s="94"/>
      <c r="I52" s="58">
        <f t="shared" si="0"/>
        <v>1.5992003998000999</v>
      </c>
      <c r="J52" s="55">
        <v>42</v>
      </c>
      <c r="K52" s="58">
        <f t="shared" si="1"/>
        <v>2.0989505247376314</v>
      </c>
      <c r="L52" s="55">
        <f t="shared" si="7"/>
        <v>20</v>
      </c>
      <c r="M52" s="58">
        <f t="shared" si="2"/>
        <v>1.1006957580399832</v>
      </c>
      <c r="N52" s="40"/>
      <c r="O52" s="40"/>
    </row>
    <row r="53" spans="1:15" s="26" customFormat="1" ht="18.75" customHeight="1">
      <c r="A53" s="89">
        <v>3</v>
      </c>
      <c r="B53" s="90" t="s">
        <v>59</v>
      </c>
      <c r="C53" s="91">
        <v>84</v>
      </c>
      <c r="D53" s="92">
        <v>2.9535864978902953</v>
      </c>
      <c r="E53" s="93">
        <v>2902</v>
      </c>
      <c r="F53" s="55">
        <f t="shared" si="8"/>
        <v>61</v>
      </c>
      <c r="G53" s="55">
        <v>61</v>
      </c>
      <c r="H53" s="94"/>
      <c r="I53" s="58">
        <f t="shared" si="0"/>
        <v>2.101998621640248</v>
      </c>
      <c r="J53" s="55">
        <v>156</v>
      </c>
      <c r="K53" s="58">
        <f t="shared" si="1"/>
        <v>5.375603032391455</v>
      </c>
      <c r="L53" s="55">
        <f t="shared" si="7"/>
        <v>23</v>
      </c>
      <c r="M53" s="58">
        <f t="shared" si="2"/>
        <v>0.8515878762500471</v>
      </c>
      <c r="N53" s="40"/>
      <c r="O53" s="40"/>
    </row>
    <row r="54" spans="1:15" s="26" customFormat="1" ht="18.75" customHeight="1">
      <c r="A54" s="89">
        <v>4</v>
      </c>
      <c r="B54" s="90" t="s">
        <v>60</v>
      </c>
      <c r="C54" s="91">
        <v>69</v>
      </c>
      <c r="D54" s="92">
        <v>2.9237288135593222</v>
      </c>
      <c r="E54" s="93">
        <v>2360</v>
      </c>
      <c r="F54" s="55">
        <f t="shared" si="8"/>
        <v>48</v>
      </c>
      <c r="G54" s="55">
        <v>48</v>
      </c>
      <c r="H54" s="94"/>
      <c r="I54" s="58">
        <f t="shared" si="0"/>
        <v>2.0338983050847457</v>
      </c>
      <c r="J54" s="55">
        <v>44</v>
      </c>
      <c r="K54" s="58">
        <f t="shared" si="1"/>
        <v>1.864406779661017</v>
      </c>
      <c r="L54" s="55">
        <f t="shared" si="7"/>
        <v>21</v>
      </c>
      <c r="M54" s="58">
        <f t="shared" si="2"/>
        <v>0.8898305084745766</v>
      </c>
      <c r="N54" s="40"/>
      <c r="O54" s="40"/>
    </row>
    <row r="55" spans="1:15" s="26" customFormat="1" ht="18.75" customHeight="1">
      <c r="A55" s="89">
        <v>5</v>
      </c>
      <c r="B55" s="90" t="s">
        <v>61</v>
      </c>
      <c r="C55" s="91">
        <v>63</v>
      </c>
      <c r="D55" s="92">
        <v>2.89123451124369</v>
      </c>
      <c r="E55" s="93">
        <v>2217</v>
      </c>
      <c r="F55" s="55">
        <f t="shared" si="8"/>
        <v>37</v>
      </c>
      <c r="G55" s="55">
        <v>37</v>
      </c>
      <c r="H55" s="94"/>
      <c r="I55" s="58">
        <f t="shared" si="0"/>
        <v>1.6689219666215604</v>
      </c>
      <c r="J55" s="55">
        <v>12</v>
      </c>
      <c r="K55" s="58">
        <f t="shared" si="1"/>
        <v>0.5412719891745602</v>
      </c>
      <c r="L55" s="55">
        <f t="shared" si="7"/>
        <v>26</v>
      </c>
      <c r="M55" s="58">
        <f t="shared" si="2"/>
        <v>1.2223125446221295</v>
      </c>
      <c r="N55" s="40"/>
      <c r="O55" s="40"/>
    </row>
    <row r="56" spans="1:15" s="26" customFormat="1" ht="18.75" customHeight="1">
      <c r="A56" s="89">
        <v>6</v>
      </c>
      <c r="B56" s="90" t="s">
        <v>62</v>
      </c>
      <c r="C56" s="91">
        <v>85</v>
      </c>
      <c r="D56" s="92">
        <v>3.033547466095646</v>
      </c>
      <c r="E56" s="93">
        <v>2802</v>
      </c>
      <c r="F56" s="55">
        <f t="shared" si="8"/>
        <v>56</v>
      </c>
      <c r="G56" s="55">
        <v>56</v>
      </c>
      <c r="H56" s="94"/>
      <c r="I56" s="58">
        <f t="shared" si="0"/>
        <v>1.9985724482512492</v>
      </c>
      <c r="J56" s="55">
        <v>181</v>
      </c>
      <c r="K56" s="58">
        <f t="shared" si="1"/>
        <v>6.459671663097788</v>
      </c>
      <c r="L56" s="55">
        <f t="shared" si="7"/>
        <v>29</v>
      </c>
      <c r="M56" s="58">
        <f t="shared" si="2"/>
        <v>1.0349750178443968</v>
      </c>
      <c r="N56" s="40"/>
      <c r="O56" s="40"/>
    </row>
    <row r="57" spans="1:15" s="26" customFormat="1" ht="18.75" customHeight="1">
      <c r="A57" s="89">
        <v>7</v>
      </c>
      <c r="B57" s="90" t="s">
        <v>63</v>
      </c>
      <c r="C57" s="91">
        <v>60</v>
      </c>
      <c r="D57" s="92">
        <v>2.7739251040221915</v>
      </c>
      <c r="E57" s="93">
        <v>2163</v>
      </c>
      <c r="F57" s="55">
        <f t="shared" si="8"/>
        <v>40</v>
      </c>
      <c r="G57" s="55">
        <v>40</v>
      </c>
      <c r="H57" s="94"/>
      <c r="I57" s="58">
        <f t="shared" si="0"/>
        <v>1.8492834026814609</v>
      </c>
      <c r="J57" s="55">
        <v>93</v>
      </c>
      <c r="K57" s="58">
        <f t="shared" si="1"/>
        <v>4.2995839112343965</v>
      </c>
      <c r="L57" s="55">
        <f t="shared" si="7"/>
        <v>20</v>
      </c>
      <c r="M57" s="58">
        <f t="shared" si="2"/>
        <v>0.9246417013407306</v>
      </c>
      <c r="N57" s="40"/>
      <c r="O57" s="40"/>
    </row>
    <row r="58" spans="1:15" s="26" customFormat="1" ht="18.75" customHeight="1">
      <c r="A58" s="89">
        <v>8</v>
      </c>
      <c r="B58" s="90" t="s">
        <v>64</v>
      </c>
      <c r="C58" s="91">
        <v>90</v>
      </c>
      <c r="D58" s="92">
        <v>2.95955277869122</v>
      </c>
      <c r="E58" s="93">
        <v>3068</v>
      </c>
      <c r="F58" s="55">
        <f t="shared" si="8"/>
        <v>61</v>
      </c>
      <c r="G58" s="55">
        <v>61</v>
      </c>
      <c r="H58" s="94"/>
      <c r="I58" s="58">
        <f t="shared" si="0"/>
        <v>1.9882659713168187</v>
      </c>
      <c r="J58" s="55">
        <v>88</v>
      </c>
      <c r="K58" s="58">
        <f t="shared" si="1"/>
        <v>2.8683181225554106</v>
      </c>
      <c r="L58" s="55">
        <f t="shared" si="7"/>
        <v>29</v>
      </c>
      <c r="M58" s="58">
        <f t="shared" si="2"/>
        <v>0.9712868073744012</v>
      </c>
      <c r="N58" s="40"/>
      <c r="O58" s="40"/>
    </row>
    <row r="59" spans="1:15" s="26" customFormat="1" ht="18.75" customHeight="1">
      <c r="A59" s="89">
        <v>9</v>
      </c>
      <c r="B59" s="90" t="s">
        <v>65</v>
      </c>
      <c r="C59" s="91">
        <v>82</v>
      </c>
      <c r="D59" s="92">
        <v>2.740641711229946</v>
      </c>
      <c r="E59" s="93">
        <v>3007</v>
      </c>
      <c r="F59" s="55">
        <f t="shared" si="8"/>
        <v>42</v>
      </c>
      <c r="G59" s="55">
        <v>42</v>
      </c>
      <c r="H59" s="94"/>
      <c r="I59" s="58">
        <f t="shared" si="0"/>
        <v>1.3967409378117726</v>
      </c>
      <c r="J59" s="55">
        <v>96</v>
      </c>
      <c r="K59" s="58">
        <f t="shared" si="1"/>
        <v>3.192550714998337</v>
      </c>
      <c r="L59" s="55">
        <f t="shared" si="7"/>
        <v>40</v>
      </c>
      <c r="M59" s="58">
        <f t="shared" si="2"/>
        <v>1.3439007734181736</v>
      </c>
      <c r="N59" s="40"/>
      <c r="O59" s="40"/>
    </row>
    <row r="60" spans="1:15" s="26" customFormat="1" ht="18.75" customHeight="1">
      <c r="A60" s="89">
        <v>10</v>
      </c>
      <c r="B60" s="90" t="s">
        <v>66</v>
      </c>
      <c r="C60" s="91">
        <v>77</v>
      </c>
      <c r="D60" s="92">
        <v>2.6904262753319355</v>
      </c>
      <c r="E60" s="93">
        <v>2864</v>
      </c>
      <c r="F60" s="55">
        <f t="shared" si="8"/>
        <v>29</v>
      </c>
      <c r="G60" s="55">
        <v>29</v>
      </c>
      <c r="H60" s="94"/>
      <c r="I60" s="58">
        <f t="shared" si="0"/>
        <v>1.0125698324022345</v>
      </c>
      <c r="J60" s="55">
        <v>44</v>
      </c>
      <c r="K60" s="58">
        <f t="shared" si="1"/>
        <v>1.536312849162011</v>
      </c>
      <c r="L60" s="55">
        <f t="shared" si="7"/>
        <v>48</v>
      </c>
      <c r="M60" s="58">
        <f t="shared" si="2"/>
        <v>1.677856442929701</v>
      </c>
      <c r="N60" s="40"/>
      <c r="O60" s="40"/>
    </row>
    <row r="61" spans="1:15" s="26" customFormat="1" ht="18.75" customHeight="1">
      <c r="A61" s="89">
        <v>11</v>
      </c>
      <c r="B61" s="95" t="s">
        <v>67</v>
      </c>
      <c r="C61" s="91">
        <v>62</v>
      </c>
      <c r="D61" s="92">
        <v>2.861098292570374</v>
      </c>
      <c r="E61" s="93">
        <v>2167</v>
      </c>
      <c r="F61" s="55">
        <f t="shared" si="8"/>
        <v>31</v>
      </c>
      <c r="G61" s="55">
        <v>31</v>
      </c>
      <c r="H61" s="94"/>
      <c r="I61" s="58">
        <f t="shared" si="0"/>
        <v>1.430549146285187</v>
      </c>
      <c r="J61" s="55">
        <v>31</v>
      </c>
      <c r="K61" s="58">
        <f t="shared" si="1"/>
        <v>1.430549146285187</v>
      </c>
      <c r="L61" s="55">
        <f t="shared" si="7"/>
        <v>31</v>
      </c>
      <c r="M61" s="58">
        <f t="shared" si="2"/>
        <v>1.430549146285187</v>
      </c>
      <c r="N61" s="40"/>
      <c r="O61" s="40"/>
    </row>
    <row r="62" spans="1:15" s="26" customFormat="1" ht="18.75" customHeight="1">
      <c r="A62" s="89">
        <v>12</v>
      </c>
      <c r="B62" s="90" t="s">
        <v>68</v>
      </c>
      <c r="C62" s="91">
        <v>91</v>
      </c>
      <c r="D62" s="92">
        <v>2.9497568881685576</v>
      </c>
      <c r="E62" s="93">
        <v>3235</v>
      </c>
      <c r="F62" s="55">
        <f t="shared" si="8"/>
        <v>57</v>
      </c>
      <c r="G62" s="55">
        <v>57</v>
      </c>
      <c r="H62" s="94"/>
      <c r="I62" s="58">
        <f t="shared" si="0"/>
        <v>1.7619783616692426</v>
      </c>
      <c r="J62" s="55">
        <v>104</v>
      </c>
      <c r="K62" s="58">
        <f t="shared" si="1"/>
        <v>3.21483771251932</v>
      </c>
      <c r="L62" s="55">
        <f t="shared" si="7"/>
        <v>34</v>
      </c>
      <c r="M62" s="58">
        <f t="shared" si="2"/>
        <v>1.187778526499315</v>
      </c>
      <c r="N62" s="40"/>
      <c r="O62" s="40"/>
    </row>
    <row r="63" spans="1:15" s="26" customFormat="1" ht="18.75" customHeight="1">
      <c r="A63" s="89">
        <v>13</v>
      </c>
      <c r="B63" s="90" t="s">
        <v>69</v>
      </c>
      <c r="C63" s="91">
        <v>108</v>
      </c>
      <c r="D63" s="92">
        <v>3.0945558739255015</v>
      </c>
      <c r="E63" s="93">
        <v>3490</v>
      </c>
      <c r="F63" s="55">
        <f t="shared" si="8"/>
        <v>66</v>
      </c>
      <c r="G63" s="55">
        <v>66</v>
      </c>
      <c r="H63" s="94"/>
      <c r="I63" s="58">
        <f t="shared" si="0"/>
        <v>1.8911174785100286</v>
      </c>
      <c r="J63" s="55">
        <v>66</v>
      </c>
      <c r="K63" s="58">
        <f t="shared" si="1"/>
        <v>1.8911174785100286</v>
      </c>
      <c r="L63" s="55">
        <f t="shared" si="7"/>
        <v>42</v>
      </c>
      <c r="M63" s="58">
        <f t="shared" si="2"/>
        <v>1.2034383954154728</v>
      </c>
      <c r="N63" s="40"/>
      <c r="O63" s="40"/>
    </row>
    <row r="64" spans="1:15" s="26" customFormat="1" ht="18.75" customHeight="1">
      <c r="A64" s="89">
        <v>14</v>
      </c>
      <c r="B64" s="90" t="s">
        <v>70</v>
      </c>
      <c r="C64" s="91">
        <v>60</v>
      </c>
      <c r="D64" s="92">
        <v>2.9865604778496766</v>
      </c>
      <c r="E64" s="93">
        <v>2009</v>
      </c>
      <c r="F64" s="55">
        <f t="shared" si="8"/>
        <v>45</v>
      </c>
      <c r="G64" s="55">
        <v>45</v>
      </c>
      <c r="H64" s="94"/>
      <c r="I64" s="58">
        <f t="shared" si="0"/>
        <v>2.2399203583872573</v>
      </c>
      <c r="J64" s="55">
        <v>76</v>
      </c>
      <c r="K64" s="58">
        <f t="shared" si="1"/>
        <v>3.782976605276257</v>
      </c>
      <c r="L64" s="55">
        <f t="shared" si="7"/>
        <v>15</v>
      </c>
      <c r="M64" s="58">
        <f t="shared" si="2"/>
        <v>0.7466401194624193</v>
      </c>
      <c r="N64" s="40"/>
      <c r="O64" s="40"/>
    </row>
    <row r="65" spans="1:15" s="26" customFormat="1" ht="18.75" customHeight="1">
      <c r="A65" s="89">
        <v>15</v>
      </c>
      <c r="B65" s="90" t="s">
        <v>71</v>
      </c>
      <c r="C65" s="91">
        <v>66</v>
      </c>
      <c r="D65" s="92">
        <v>2.812100553898594</v>
      </c>
      <c r="E65" s="93">
        <v>2349</v>
      </c>
      <c r="F65" s="55">
        <f t="shared" si="8"/>
        <v>36</v>
      </c>
      <c r="G65" s="55">
        <v>36</v>
      </c>
      <c r="H65" s="94"/>
      <c r="I65" s="58">
        <f t="shared" si="0"/>
        <v>1.532567049808429</v>
      </c>
      <c r="J65" s="55">
        <v>53</v>
      </c>
      <c r="K65" s="58">
        <f t="shared" si="1"/>
        <v>2.256279267773521</v>
      </c>
      <c r="L65" s="55">
        <f t="shared" si="7"/>
        <v>30</v>
      </c>
      <c r="M65" s="58">
        <f t="shared" si="2"/>
        <v>1.2795335040901652</v>
      </c>
      <c r="N65" s="40"/>
      <c r="O65" s="40"/>
    </row>
    <row r="66" spans="1:15" s="26" customFormat="1" ht="18.75" customHeight="1">
      <c r="A66" s="89">
        <v>16</v>
      </c>
      <c r="B66" s="90" t="s">
        <v>72</v>
      </c>
      <c r="C66" s="91">
        <v>46</v>
      </c>
      <c r="D66" s="92">
        <v>2.454642475987193</v>
      </c>
      <c r="E66" s="93">
        <v>3869</v>
      </c>
      <c r="F66" s="55">
        <f>G66+H66</f>
        <v>55</v>
      </c>
      <c r="G66" s="55">
        <v>55</v>
      </c>
      <c r="H66" s="94"/>
      <c r="I66" s="58">
        <f t="shared" si="0"/>
        <v>1.421555957611786</v>
      </c>
      <c r="J66" s="55">
        <v>130</v>
      </c>
      <c r="K66" s="58">
        <f t="shared" si="1"/>
        <v>3.3600413543551304</v>
      </c>
      <c r="L66" s="55">
        <v>47</v>
      </c>
      <c r="M66" s="58">
        <f t="shared" si="2"/>
        <v>1.033086518375407</v>
      </c>
      <c r="N66" s="40"/>
      <c r="O66" s="40"/>
    </row>
    <row r="67" spans="1:15" s="24" customFormat="1" ht="18.75" customHeight="1">
      <c r="A67" s="89">
        <v>17</v>
      </c>
      <c r="B67" s="90" t="s">
        <v>73</v>
      </c>
      <c r="C67" s="91">
        <v>66</v>
      </c>
      <c r="D67" s="92">
        <v>2.8947368421052633</v>
      </c>
      <c r="E67" s="93">
        <v>4943</v>
      </c>
      <c r="F67" s="55">
        <f>G67+H67</f>
        <v>46</v>
      </c>
      <c r="G67" s="55">
        <v>46</v>
      </c>
      <c r="H67" s="94"/>
      <c r="I67" s="58">
        <f t="shared" si="0"/>
        <v>0.9306089419380943</v>
      </c>
      <c r="J67" s="55">
        <v>106</v>
      </c>
      <c r="K67" s="58">
        <f t="shared" si="1"/>
        <v>2.1444466922921306</v>
      </c>
      <c r="L67" s="55">
        <v>93</v>
      </c>
      <c r="M67" s="58">
        <f t="shared" si="2"/>
        <v>1.964127900167169</v>
      </c>
      <c r="N67" s="132"/>
      <c r="O67" s="132"/>
    </row>
    <row r="68" spans="1:15" s="13" customFormat="1" ht="18.75" customHeight="1">
      <c r="A68" s="72" t="s">
        <v>74</v>
      </c>
      <c r="B68" s="77" t="s">
        <v>75</v>
      </c>
      <c r="C68" s="96">
        <f>SUM(C69:C86)</f>
        <v>1069</v>
      </c>
      <c r="D68" s="97">
        <v>2.73</v>
      </c>
      <c r="E68" s="96">
        <f>SUM(E69:E86)</f>
        <v>39668</v>
      </c>
      <c r="F68" s="96">
        <f>SUM(F69:F86)</f>
        <v>684</v>
      </c>
      <c r="G68" s="49">
        <f>SUM(G69:G86)</f>
        <v>684</v>
      </c>
      <c r="H68" s="96">
        <f>SUM(H69:H86)</f>
        <v>0</v>
      </c>
      <c r="I68" s="54">
        <f t="shared" si="0"/>
        <v>1.7243117878390644</v>
      </c>
      <c r="J68" s="96">
        <f>SUM(J69:J86)</f>
        <v>593</v>
      </c>
      <c r="K68" s="88">
        <f t="shared" si="1"/>
        <v>1.4949077341938086</v>
      </c>
      <c r="L68" s="72">
        <f>SUM(L69:L86)</f>
        <v>385</v>
      </c>
      <c r="M68" s="54">
        <f t="shared" si="2"/>
        <v>1.0056882121609356</v>
      </c>
      <c r="N68" s="40"/>
      <c r="O68" s="133"/>
    </row>
    <row r="69" spans="1:15" s="14" customFormat="1" ht="18.75" customHeight="1">
      <c r="A69" s="98">
        <v>1</v>
      </c>
      <c r="B69" s="46" t="s">
        <v>251</v>
      </c>
      <c r="C69" s="99">
        <v>103</v>
      </c>
      <c r="D69" s="100">
        <v>2.35</v>
      </c>
      <c r="E69" s="101">
        <v>4381</v>
      </c>
      <c r="F69" s="102">
        <f>G69+H69</f>
        <v>77</v>
      </c>
      <c r="G69" s="55">
        <v>77</v>
      </c>
      <c r="H69" s="102"/>
      <c r="I69" s="58">
        <f aca="true" t="shared" si="9" ref="I69:I126">F69/E69*100</f>
        <v>1.7575895914174844</v>
      </c>
      <c r="J69" s="102">
        <v>58</v>
      </c>
      <c r="K69" s="58">
        <f aca="true" t="shared" si="10" ref="K69:K126">J69/E69*100</f>
        <v>1.323898653275508</v>
      </c>
      <c r="L69" s="55">
        <f aca="true" t="shared" si="11" ref="L69:L86">C69-F69</f>
        <v>26</v>
      </c>
      <c r="M69" s="58">
        <f t="shared" si="2"/>
        <v>0.5924104085825157</v>
      </c>
      <c r="N69" s="41"/>
      <c r="O69" s="41"/>
    </row>
    <row r="70" spans="1:15" s="23" customFormat="1" ht="18.75" customHeight="1">
      <c r="A70" s="98">
        <v>2</v>
      </c>
      <c r="B70" s="46" t="s">
        <v>252</v>
      </c>
      <c r="C70" s="99">
        <v>64</v>
      </c>
      <c r="D70" s="100">
        <v>2.33</v>
      </c>
      <c r="E70" s="101">
        <v>2795</v>
      </c>
      <c r="F70" s="102">
        <f aca="true" t="shared" si="12" ref="F70:F87">G70+H70</f>
        <v>35</v>
      </c>
      <c r="G70" s="55">
        <v>35</v>
      </c>
      <c r="H70" s="102"/>
      <c r="I70" s="58">
        <f t="shared" si="9"/>
        <v>1.2522361359570662</v>
      </c>
      <c r="J70" s="102">
        <v>38</v>
      </c>
      <c r="K70" s="58">
        <f t="shared" si="10"/>
        <v>1.3595706618962433</v>
      </c>
      <c r="L70" s="55">
        <f t="shared" si="11"/>
        <v>29</v>
      </c>
      <c r="M70" s="58">
        <f aca="true" t="shared" si="13" ref="M70:M127">D70-I70</f>
        <v>1.077763864042934</v>
      </c>
      <c r="N70" s="133"/>
      <c r="O70" s="133"/>
    </row>
    <row r="71" spans="1:15" s="14" customFormat="1" ht="18.75" customHeight="1">
      <c r="A71" s="98">
        <v>3</v>
      </c>
      <c r="B71" s="46" t="s">
        <v>76</v>
      </c>
      <c r="C71" s="99">
        <v>49</v>
      </c>
      <c r="D71" s="100">
        <v>2.6217228464419478</v>
      </c>
      <c r="E71" s="101">
        <v>1835</v>
      </c>
      <c r="F71" s="102">
        <f t="shared" si="12"/>
        <v>34</v>
      </c>
      <c r="G71" s="55">
        <v>34</v>
      </c>
      <c r="H71" s="102"/>
      <c r="I71" s="58">
        <f t="shared" si="9"/>
        <v>1.8528610354223434</v>
      </c>
      <c r="J71" s="102">
        <v>30</v>
      </c>
      <c r="K71" s="58">
        <f t="shared" si="10"/>
        <v>1.6348773841961852</v>
      </c>
      <c r="L71" s="55">
        <f t="shared" si="11"/>
        <v>15</v>
      </c>
      <c r="M71" s="58">
        <f t="shared" si="13"/>
        <v>0.7688618110196044</v>
      </c>
      <c r="N71" s="40"/>
      <c r="O71" s="41"/>
    </row>
    <row r="72" spans="1:17" s="14" customFormat="1" ht="18.75" customHeight="1">
      <c r="A72" s="98">
        <v>4</v>
      </c>
      <c r="B72" s="46" t="s">
        <v>77</v>
      </c>
      <c r="C72" s="99">
        <v>56</v>
      </c>
      <c r="D72" s="100">
        <v>2.688430148823812</v>
      </c>
      <c r="E72" s="101">
        <v>2073</v>
      </c>
      <c r="F72" s="102">
        <f t="shared" si="12"/>
        <v>43</v>
      </c>
      <c r="G72" s="55">
        <v>43</v>
      </c>
      <c r="H72" s="102"/>
      <c r="I72" s="58">
        <f t="shared" si="9"/>
        <v>2.0742884708152434</v>
      </c>
      <c r="J72" s="102">
        <v>34</v>
      </c>
      <c r="K72" s="58">
        <f t="shared" si="10"/>
        <v>1.6401350699469366</v>
      </c>
      <c r="L72" s="55">
        <f t="shared" si="11"/>
        <v>13</v>
      </c>
      <c r="M72" s="58">
        <f t="shared" si="13"/>
        <v>0.6141416780085684</v>
      </c>
      <c r="N72" s="40"/>
      <c r="O72" s="41"/>
      <c r="P72" s="22"/>
      <c r="Q72" s="22"/>
    </row>
    <row r="73" spans="1:15" s="14" customFormat="1" ht="18.75" customHeight="1">
      <c r="A73" s="98">
        <v>5</v>
      </c>
      <c r="B73" s="46" t="s">
        <v>78</v>
      </c>
      <c r="C73" s="99">
        <v>58</v>
      </c>
      <c r="D73" s="100">
        <v>3.7958115183246073</v>
      </c>
      <c r="E73" s="101">
        <v>1626</v>
      </c>
      <c r="F73" s="102">
        <f t="shared" si="12"/>
        <v>30</v>
      </c>
      <c r="G73" s="55">
        <v>30</v>
      </c>
      <c r="H73" s="102"/>
      <c r="I73" s="58">
        <f t="shared" si="9"/>
        <v>1.8450184501845017</v>
      </c>
      <c r="J73" s="102">
        <v>44</v>
      </c>
      <c r="K73" s="58">
        <f t="shared" si="10"/>
        <v>2.706027060270603</v>
      </c>
      <c r="L73" s="55">
        <f t="shared" si="11"/>
        <v>28</v>
      </c>
      <c r="M73" s="58">
        <f t="shared" si="13"/>
        <v>1.9507930681401056</v>
      </c>
      <c r="N73" s="40"/>
      <c r="O73" s="134"/>
    </row>
    <row r="74" spans="1:15" s="14" customFormat="1" ht="18.75" customHeight="1">
      <c r="A74" s="98">
        <v>6</v>
      </c>
      <c r="B74" s="46" t="s">
        <v>79</v>
      </c>
      <c r="C74" s="99">
        <v>130</v>
      </c>
      <c r="D74" s="100">
        <v>3.6848072562358274</v>
      </c>
      <c r="E74" s="101">
        <v>3616</v>
      </c>
      <c r="F74" s="102">
        <f t="shared" si="12"/>
        <v>82</v>
      </c>
      <c r="G74" s="55">
        <v>82</v>
      </c>
      <c r="H74" s="102"/>
      <c r="I74" s="58">
        <f t="shared" si="9"/>
        <v>2.267699115044248</v>
      </c>
      <c r="J74" s="102">
        <v>28</v>
      </c>
      <c r="K74" s="58">
        <f t="shared" si="10"/>
        <v>0.7743362831858407</v>
      </c>
      <c r="L74" s="55">
        <f t="shared" si="11"/>
        <v>48</v>
      </c>
      <c r="M74" s="58">
        <f t="shared" si="13"/>
        <v>1.4171081411915796</v>
      </c>
      <c r="N74" s="40"/>
      <c r="O74" s="41"/>
    </row>
    <row r="75" spans="1:15" s="14" customFormat="1" ht="18.75" customHeight="1">
      <c r="A75" s="98">
        <v>7</v>
      </c>
      <c r="B75" s="46" t="s">
        <v>80</v>
      </c>
      <c r="C75" s="99">
        <v>55</v>
      </c>
      <c r="D75" s="100">
        <v>2.5102692834322227</v>
      </c>
      <c r="E75" s="101">
        <v>2191</v>
      </c>
      <c r="F75" s="102">
        <f t="shared" si="12"/>
        <v>46</v>
      </c>
      <c r="G75" s="55">
        <v>46</v>
      </c>
      <c r="H75" s="102"/>
      <c r="I75" s="58">
        <f t="shared" si="9"/>
        <v>2.0994979461433134</v>
      </c>
      <c r="J75" s="102">
        <v>36</v>
      </c>
      <c r="K75" s="58">
        <f t="shared" si="10"/>
        <v>1.6430853491556368</v>
      </c>
      <c r="L75" s="55">
        <f t="shared" si="11"/>
        <v>9</v>
      </c>
      <c r="M75" s="58">
        <f t="shared" si="13"/>
        <v>0.41077133728890924</v>
      </c>
      <c r="N75" s="40"/>
      <c r="O75" s="41"/>
    </row>
    <row r="76" spans="1:15" s="14" customFormat="1" ht="18.75" customHeight="1">
      <c r="A76" s="98">
        <v>8</v>
      </c>
      <c r="B76" s="46" t="s">
        <v>81</v>
      </c>
      <c r="C76" s="99">
        <v>64</v>
      </c>
      <c r="D76" s="100">
        <v>2.600568874441284</v>
      </c>
      <c r="E76" s="101">
        <v>2461</v>
      </c>
      <c r="F76" s="102">
        <f t="shared" si="12"/>
        <v>36</v>
      </c>
      <c r="G76" s="55">
        <v>36</v>
      </c>
      <c r="H76" s="102"/>
      <c r="I76" s="58">
        <f t="shared" si="9"/>
        <v>1.462819991873222</v>
      </c>
      <c r="J76" s="102">
        <v>39</v>
      </c>
      <c r="K76" s="58">
        <f t="shared" si="10"/>
        <v>1.5847216578626575</v>
      </c>
      <c r="L76" s="55">
        <f t="shared" si="11"/>
        <v>28</v>
      </c>
      <c r="M76" s="58">
        <f t="shared" si="13"/>
        <v>1.1377488825680617</v>
      </c>
      <c r="N76" s="40"/>
      <c r="O76" s="41"/>
    </row>
    <row r="77" spans="1:15" s="14" customFormat="1" ht="18.75" customHeight="1">
      <c r="A77" s="98">
        <v>9</v>
      </c>
      <c r="B77" s="46" t="s">
        <v>82</v>
      </c>
      <c r="C77" s="99">
        <v>55</v>
      </c>
      <c r="D77" s="100">
        <v>2.6303204208512674</v>
      </c>
      <c r="E77" s="101">
        <v>2162</v>
      </c>
      <c r="F77" s="102">
        <f t="shared" si="12"/>
        <v>35</v>
      </c>
      <c r="G77" s="55">
        <v>35</v>
      </c>
      <c r="H77" s="102"/>
      <c r="I77" s="58">
        <f t="shared" si="9"/>
        <v>1.6188714153561516</v>
      </c>
      <c r="J77" s="102">
        <v>17</v>
      </c>
      <c r="K77" s="58">
        <f t="shared" si="10"/>
        <v>0.786308973172988</v>
      </c>
      <c r="L77" s="55">
        <f t="shared" si="11"/>
        <v>20</v>
      </c>
      <c r="M77" s="58">
        <f t="shared" si="13"/>
        <v>1.0114490054951157</v>
      </c>
      <c r="N77" s="40"/>
      <c r="O77" s="41"/>
    </row>
    <row r="78" spans="1:15" s="14" customFormat="1" ht="18.75" customHeight="1">
      <c r="A78" s="98">
        <v>10</v>
      </c>
      <c r="B78" s="46" t="s">
        <v>83</v>
      </c>
      <c r="C78" s="99">
        <v>60</v>
      </c>
      <c r="D78" s="100">
        <v>2.8530670470756063</v>
      </c>
      <c r="E78" s="101">
        <v>2103</v>
      </c>
      <c r="F78" s="102">
        <f t="shared" si="12"/>
        <v>33</v>
      </c>
      <c r="G78" s="55">
        <v>33</v>
      </c>
      <c r="H78" s="102"/>
      <c r="I78" s="58">
        <f t="shared" si="9"/>
        <v>1.5691868758915835</v>
      </c>
      <c r="J78" s="102">
        <v>38</v>
      </c>
      <c r="K78" s="58">
        <f t="shared" si="10"/>
        <v>1.8069424631478839</v>
      </c>
      <c r="L78" s="55">
        <f t="shared" si="11"/>
        <v>27</v>
      </c>
      <c r="M78" s="58">
        <f t="shared" si="13"/>
        <v>1.2838801711840229</v>
      </c>
      <c r="N78" s="40"/>
      <c r="O78" s="41"/>
    </row>
    <row r="79" spans="1:15" s="14" customFormat="1" ht="18.75" customHeight="1">
      <c r="A79" s="98">
        <v>11</v>
      </c>
      <c r="B79" s="46" t="s">
        <v>84</v>
      </c>
      <c r="C79" s="99">
        <v>62</v>
      </c>
      <c r="D79" s="100">
        <v>2.7157249233464738</v>
      </c>
      <c r="E79" s="101">
        <v>2294</v>
      </c>
      <c r="F79" s="102">
        <f t="shared" si="12"/>
        <v>37</v>
      </c>
      <c r="G79" s="55">
        <v>37</v>
      </c>
      <c r="H79" s="102"/>
      <c r="I79" s="58">
        <f t="shared" si="9"/>
        <v>1.6129032258064515</v>
      </c>
      <c r="J79" s="102">
        <v>12</v>
      </c>
      <c r="K79" s="58">
        <f t="shared" si="10"/>
        <v>0.5231037489102005</v>
      </c>
      <c r="L79" s="55">
        <f t="shared" si="11"/>
        <v>25</v>
      </c>
      <c r="M79" s="58">
        <f t="shared" si="13"/>
        <v>1.1028216975400222</v>
      </c>
      <c r="N79" s="40"/>
      <c r="O79" s="41"/>
    </row>
    <row r="80" spans="1:15" s="14" customFormat="1" ht="18.75" customHeight="1">
      <c r="A80" s="98">
        <v>12</v>
      </c>
      <c r="B80" s="46" t="s">
        <v>85</v>
      </c>
      <c r="C80" s="99">
        <v>53</v>
      </c>
      <c r="D80" s="100">
        <v>2.737603305785124</v>
      </c>
      <c r="E80" s="101">
        <v>1936</v>
      </c>
      <c r="F80" s="102">
        <f>G80+H80</f>
        <v>31</v>
      </c>
      <c r="G80" s="55">
        <v>31</v>
      </c>
      <c r="H80" s="102"/>
      <c r="I80" s="58">
        <f t="shared" si="9"/>
        <v>1.6012396694214874</v>
      </c>
      <c r="J80" s="102">
        <v>14</v>
      </c>
      <c r="K80" s="58">
        <f t="shared" si="10"/>
        <v>0.7231404958677686</v>
      </c>
      <c r="L80" s="55">
        <f t="shared" si="11"/>
        <v>22</v>
      </c>
      <c r="M80" s="58">
        <f t="shared" si="13"/>
        <v>1.1363636363636365</v>
      </c>
      <c r="N80" s="40"/>
      <c r="O80" s="41"/>
    </row>
    <row r="81" spans="1:15" s="14" customFormat="1" ht="18.75" customHeight="1">
      <c r="A81" s="98">
        <v>13</v>
      </c>
      <c r="B81" s="46" t="s">
        <v>86</v>
      </c>
      <c r="C81" s="99">
        <v>54</v>
      </c>
      <c r="D81" s="100">
        <v>2.054794520547945</v>
      </c>
      <c r="E81" s="101">
        <v>2621</v>
      </c>
      <c r="F81" s="102">
        <f t="shared" si="12"/>
        <v>40</v>
      </c>
      <c r="G81" s="55">
        <v>40</v>
      </c>
      <c r="H81" s="102"/>
      <c r="I81" s="58">
        <f t="shared" si="9"/>
        <v>1.5261350629530714</v>
      </c>
      <c r="J81" s="102">
        <v>29</v>
      </c>
      <c r="K81" s="58">
        <f t="shared" si="10"/>
        <v>1.1064479206409767</v>
      </c>
      <c r="L81" s="55">
        <f t="shared" si="11"/>
        <v>14</v>
      </c>
      <c r="M81" s="58">
        <f t="shared" si="13"/>
        <v>0.5286594575948735</v>
      </c>
      <c r="N81" s="40"/>
      <c r="O81" s="41"/>
    </row>
    <row r="82" spans="1:15" s="14" customFormat="1" ht="18.75" customHeight="1">
      <c r="A82" s="98">
        <v>14</v>
      </c>
      <c r="B82" s="46" t="s">
        <v>87</v>
      </c>
      <c r="C82" s="99">
        <v>24</v>
      </c>
      <c r="D82" s="100">
        <v>2.4870466321243523</v>
      </c>
      <c r="E82" s="101">
        <v>969</v>
      </c>
      <c r="F82" s="102">
        <f t="shared" si="12"/>
        <v>16</v>
      </c>
      <c r="G82" s="55">
        <v>16</v>
      </c>
      <c r="H82" s="102"/>
      <c r="I82" s="58">
        <f t="shared" si="9"/>
        <v>1.6511867905056758</v>
      </c>
      <c r="J82" s="102">
        <v>24</v>
      </c>
      <c r="K82" s="58">
        <f t="shared" si="10"/>
        <v>2.476780185758514</v>
      </c>
      <c r="L82" s="55">
        <f t="shared" si="11"/>
        <v>8</v>
      </c>
      <c r="M82" s="58">
        <f t="shared" si="13"/>
        <v>0.8358598416186764</v>
      </c>
      <c r="N82" s="40"/>
      <c r="O82" s="41"/>
    </row>
    <row r="83" spans="1:15" s="14" customFormat="1" ht="18.75" customHeight="1">
      <c r="A83" s="98">
        <v>15</v>
      </c>
      <c r="B83" s="46" t="s">
        <v>88</v>
      </c>
      <c r="C83" s="99">
        <v>52</v>
      </c>
      <c r="D83" s="100">
        <v>2.754237288135593</v>
      </c>
      <c r="E83" s="101">
        <v>1924</v>
      </c>
      <c r="F83" s="102">
        <f t="shared" si="12"/>
        <v>33</v>
      </c>
      <c r="G83" s="55">
        <v>33</v>
      </c>
      <c r="H83" s="102"/>
      <c r="I83" s="58">
        <f t="shared" si="9"/>
        <v>1.7151767151767152</v>
      </c>
      <c r="J83" s="102">
        <v>42</v>
      </c>
      <c r="K83" s="58">
        <f t="shared" si="10"/>
        <v>2.182952182952183</v>
      </c>
      <c r="L83" s="55">
        <f t="shared" si="11"/>
        <v>19</v>
      </c>
      <c r="M83" s="58">
        <f t="shared" si="13"/>
        <v>1.0390605729588778</v>
      </c>
      <c r="N83" s="40"/>
      <c r="O83" s="41"/>
    </row>
    <row r="84" spans="1:15" s="14" customFormat="1" ht="18.75" customHeight="1">
      <c r="A84" s="98">
        <v>16</v>
      </c>
      <c r="B84" s="46" t="s">
        <v>89</v>
      </c>
      <c r="C84" s="99">
        <v>46</v>
      </c>
      <c r="D84" s="100">
        <v>2.72189349112426</v>
      </c>
      <c r="E84" s="101">
        <v>1768</v>
      </c>
      <c r="F84" s="102">
        <f t="shared" si="12"/>
        <v>30</v>
      </c>
      <c r="G84" s="55">
        <v>30</v>
      </c>
      <c r="H84" s="102"/>
      <c r="I84" s="58">
        <f t="shared" si="9"/>
        <v>1.6968325791855203</v>
      </c>
      <c r="J84" s="102">
        <v>50</v>
      </c>
      <c r="K84" s="58">
        <f t="shared" si="10"/>
        <v>2.828054298642534</v>
      </c>
      <c r="L84" s="55">
        <f t="shared" si="11"/>
        <v>16</v>
      </c>
      <c r="M84" s="58">
        <f t="shared" si="13"/>
        <v>1.0250609119387397</v>
      </c>
      <c r="N84" s="40"/>
      <c r="O84" s="41"/>
    </row>
    <row r="85" spans="1:15" s="14" customFormat="1" ht="18.75" customHeight="1">
      <c r="A85" s="98">
        <v>17</v>
      </c>
      <c r="B85" s="46" t="s">
        <v>90</v>
      </c>
      <c r="C85" s="99">
        <v>43</v>
      </c>
      <c r="D85" s="100">
        <v>2.6691495965238983</v>
      </c>
      <c r="E85" s="101">
        <v>1611</v>
      </c>
      <c r="F85" s="102">
        <f t="shared" si="12"/>
        <v>22</v>
      </c>
      <c r="G85" s="55">
        <v>22</v>
      </c>
      <c r="H85" s="102"/>
      <c r="I85" s="58">
        <f t="shared" si="9"/>
        <v>1.3656114214773432</v>
      </c>
      <c r="J85" s="102">
        <v>25</v>
      </c>
      <c r="K85" s="58">
        <f t="shared" si="10"/>
        <v>1.5518311607697082</v>
      </c>
      <c r="L85" s="55">
        <f t="shared" si="11"/>
        <v>21</v>
      </c>
      <c r="M85" s="58">
        <f t="shared" si="13"/>
        <v>1.3035381750465551</v>
      </c>
      <c r="N85" s="40"/>
      <c r="O85" s="41"/>
    </row>
    <row r="86" spans="1:15" s="14" customFormat="1" ht="18.75" customHeight="1">
      <c r="A86" s="98">
        <v>18</v>
      </c>
      <c r="B86" s="46" t="s">
        <v>91</v>
      </c>
      <c r="C86" s="99">
        <v>41</v>
      </c>
      <c r="D86" s="100">
        <v>3.341483292583537</v>
      </c>
      <c r="E86" s="101">
        <v>1302</v>
      </c>
      <c r="F86" s="102">
        <f t="shared" si="12"/>
        <v>24</v>
      </c>
      <c r="G86" s="55">
        <v>24</v>
      </c>
      <c r="H86" s="102"/>
      <c r="I86" s="58">
        <f t="shared" si="9"/>
        <v>1.8433179723502304</v>
      </c>
      <c r="J86" s="102">
        <v>35</v>
      </c>
      <c r="K86" s="58">
        <f t="shared" si="10"/>
        <v>2.6881720430107525</v>
      </c>
      <c r="L86" s="55">
        <f t="shared" si="11"/>
        <v>17</v>
      </c>
      <c r="M86" s="58">
        <f t="shared" si="13"/>
        <v>1.4981653202333067</v>
      </c>
      <c r="N86" s="40"/>
      <c r="O86" s="41"/>
    </row>
    <row r="87" spans="1:15" s="9" customFormat="1" ht="18.75" customHeight="1">
      <c r="A87" s="72" t="s">
        <v>92</v>
      </c>
      <c r="B87" s="77" t="s">
        <v>93</v>
      </c>
      <c r="C87" s="51">
        <f>SUM(C88:C108)</f>
        <v>1804</v>
      </c>
      <c r="D87" s="78">
        <v>3.1157705659855957</v>
      </c>
      <c r="E87" s="51">
        <f>SUM(E88:E108)</f>
        <v>58258</v>
      </c>
      <c r="F87" s="103">
        <f t="shared" si="12"/>
        <v>1168</v>
      </c>
      <c r="G87" s="82">
        <f>SUM(G88:G108)</f>
        <v>1168</v>
      </c>
      <c r="H87" s="49">
        <f>SUM(H88:H108)</f>
        <v>0</v>
      </c>
      <c r="I87" s="54">
        <f t="shared" si="9"/>
        <v>2.00487486697106</v>
      </c>
      <c r="J87" s="51">
        <f>SUM(J88:J108)</f>
        <v>1635</v>
      </c>
      <c r="K87" s="54">
        <f t="shared" si="10"/>
        <v>2.806481513268564</v>
      </c>
      <c r="L87" s="72">
        <f>SUM(L88:L108)</f>
        <v>636</v>
      </c>
      <c r="M87" s="54">
        <f t="shared" si="13"/>
        <v>1.1108956990145358</v>
      </c>
      <c r="N87" s="41"/>
      <c r="O87" s="41"/>
    </row>
    <row r="88" spans="1:15" s="10" customFormat="1" ht="18.75" customHeight="1">
      <c r="A88" s="43">
        <v>1</v>
      </c>
      <c r="B88" s="44" t="s">
        <v>94</v>
      </c>
      <c r="C88" s="55">
        <v>144</v>
      </c>
      <c r="D88" s="45">
        <v>2.67</v>
      </c>
      <c r="E88" s="101">
        <v>5300</v>
      </c>
      <c r="F88" s="55">
        <f>G88+H88</f>
        <v>92</v>
      </c>
      <c r="G88" s="55">
        <v>92</v>
      </c>
      <c r="H88" s="46"/>
      <c r="I88" s="58">
        <f t="shared" si="9"/>
        <v>1.7358490566037734</v>
      </c>
      <c r="J88" s="55">
        <v>182</v>
      </c>
      <c r="K88" s="58">
        <f t="shared" si="10"/>
        <v>3.4339622641509435</v>
      </c>
      <c r="L88" s="55">
        <f aca="true" t="shared" si="14" ref="L88:L108">C88-F88</f>
        <v>52</v>
      </c>
      <c r="M88" s="58">
        <f t="shared" si="13"/>
        <v>0.9341509433962265</v>
      </c>
      <c r="N88" s="41"/>
      <c r="O88" s="41"/>
    </row>
    <row r="89" spans="1:15" s="10" customFormat="1" ht="18.75" customHeight="1">
      <c r="A89" s="43">
        <v>2</v>
      </c>
      <c r="B89" s="44" t="s">
        <v>95</v>
      </c>
      <c r="C89" s="55">
        <v>83</v>
      </c>
      <c r="D89" s="45">
        <v>2.92</v>
      </c>
      <c r="E89" s="101">
        <v>3538</v>
      </c>
      <c r="F89" s="55">
        <f aca="true" t="shared" si="15" ref="F89:F108">G89+H89</f>
        <v>63</v>
      </c>
      <c r="G89" s="55">
        <v>63</v>
      </c>
      <c r="H89" s="46"/>
      <c r="I89" s="58">
        <f t="shared" si="9"/>
        <v>1.7806670435274168</v>
      </c>
      <c r="J89" s="55">
        <v>137</v>
      </c>
      <c r="K89" s="58">
        <f t="shared" si="10"/>
        <v>3.8722442057659694</v>
      </c>
      <c r="L89" s="55">
        <f t="shared" si="14"/>
        <v>20</v>
      </c>
      <c r="M89" s="58">
        <f t="shared" si="13"/>
        <v>1.1393329564725831</v>
      </c>
      <c r="N89" s="41"/>
      <c r="O89" s="41"/>
    </row>
    <row r="90" spans="1:15" s="10" customFormat="1" ht="18.75" customHeight="1">
      <c r="A90" s="43">
        <v>3</v>
      </c>
      <c r="B90" s="44" t="s">
        <v>96</v>
      </c>
      <c r="C90" s="55">
        <v>63</v>
      </c>
      <c r="D90" s="45">
        <v>3.165829145728643</v>
      </c>
      <c r="E90" s="101">
        <v>1990</v>
      </c>
      <c r="F90" s="55">
        <f t="shared" si="15"/>
        <v>39</v>
      </c>
      <c r="G90" s="55">
        <v>39</v>
      </c>
      <c r="H90" s="46"/>
      <c r="I90" s="58">
        <f t="shared" si="9"/>
        <v>1.9597989949748744</v>
      </c>
      <c r="J90" s="55">
        <v>41</v>
      </c>
      <c r="K90" s="58">
        <f t="shared" si="10"/>
        <v>2.0603015075376883</v>
      </c>
      <c r="L90" s="55">
        <f t="shared" si="14"/>
        <v>24</v>
      </c>
      <c r="M90" s="58">
        <f t="shared" si="13"/>
        <v>1.2060301507537685</v>
      </c>
      <c r="N90" s="41"/>
      <c r="O90" s="41"/>
    </row>
    <row r="91" spans="1:17" s="10" customFormat="1" ht="18.75" customHeight="1">
      <c r="A91" s="43">
        <v>4</v>
      </c>
      <c r="B91" s="44" t="s">
        <v>97</v>
      </c>
      <c r="C91" s="55">
        <v>132</v>
      </c>
      <c r="D91" s="45">
        <v>4.15748031496063</v>
      </c>
      <c r="E91" s="101">
        <v>3187</v>
      </c>
      <c r="F91" s="55">
        <f t="shared" si="15"/>
        <v>93</v>
      </c>
      <c r="G91" s="55">
        <v>93</v>
      </c>
      <c r="H91" s="46"/>
      <c r="I91" s="58">
        <f t="shared" si="9"/>
        <v>2.918104800753059</v>
      </c>
      <c r="J91" s="55">
        <v>100</v>
      </c>
      <c r="K91" s="58">
        <f t="shared" si="10"/>
        <v>3.1377470975839343</v>
      </c>
      <c r="L91" s="55">
        <f t="shared" si="14"/>
        <v>39</v>
      </c>
      <c r="M91" s="58">
        <f t="shared" si="13"/>
        <v>1.2393755142075706</v>
      </c>
      <c r="N91" s="41"/>
      <c r="O91" s="41"/>
      <c r="P91" s="12"/>
      <c r="Q91" s="12"/>
    </row>
    <row r="92" spans="1:15" s="10" customFormat="1" ht="18.75" customHeight="1">
      <c r="A92" s="43">
        <v>5</v>
      </c>
      <c r="B92" s="44" t="s">
        <v>98</v>
      </c>
      <c r="C92" s="55">
        <v>63</v>
      </c>
      <c r="D92" s="45">
        <v>2.551640340218712</v>
      </c>
      <c r="E92" s="101">
        <v>2474</v>
      </c>
      <c r="F92" s="55">
        <f t="shared" si="15"/>
        <v>47</v>
      </c>
      <c r="G92" s="55">
        <v>47</v>
      </c>
      <c r="H92" s="46"/>
      <c r="I92" s="58">
        <f t="shared" si="9"/>
        <v>1.8997574777687956</v>
      </c>
      <c r="J92" s="55">
        <v>42</v>
      </c>
      <c r="K92" s="58">
        <f t="shared" si="10"/>
        <v>1.6976556184316896</v>
      </c>
      <c r="L92" s="55">
        <f t="shared" si="14"/>
        <v>16</v>
      </c>
      <c r="M92" s="58">
        <f t="shared" si="13"/>
        <v>0.6518828624499167</v>
      </c>
      <c r="N92" s="41"/>
      <c r="O92" s="41"/>
    </row>
    <row r="93" spans="1:15" s="10" customFormat="1" ht="18.75" customHeight="1">
      <c r="A93" s="43">
        <v>6</v>
      </c>
      <c r="B93" s="44" t="s">
        <v>99</v>
      </c>
      <c r="C93" s="55">
        <v>82</v>
      </c>
      <c r="D93" s="45">
        <v>3.0597014925373136</v>
      </c>
      <c r="E93" s="101">
        <v>2621</v>
      </c>
      <c r="F93" s="55">
        <f t="shared" si="15"/>
        <v>48</v>
      </c>
      <c r="G93" s="55">
        <v>48</v>
      </c>
      <c r="H93" s="46"/>
      <c r="I93" s="58">
        <f t="shared" si="9"/>
        <v>1.8313620755436855</v>
      </c>
      <c r="J93" s="55">
        <v>66</v>
      </c>
      <c r="K93" s="58">
        <f t="shared" si="10"/>
        <v>2.5181228538725677</v>
      </c>
      <c r="L93" s="55">
        <f t="shared" si="14"/>
        <v>34</v>
      </c>
      <c r="M93" s="58">
        <f t="shared" si="13"/>
        <v>1.2283394169936281</v>
      </c>
      <c r="N93" s="41"/>
      <c r="O93" s="41"/>
    </row>
    <row r="94" spans="1:15" s="10" customFormat="1" ht="18.75" customHeight="1">
      <c r="A94" s="43">
        <v>7</v>
      </c>
      <c r="B94" s="44" t="s">
        <v>100</v>
      </c>
      <c r="C94" s="55">
        <v>109</v>
      </c>
      <c r="D94" s="45">
        <v>3.3746130030959756</v>
      </c>
      <c r="E94" s="101">
        <v>3257</v>
      </c>
      <c r="F94" s="55">
        <f t="shared" si="15"/>
        <v>74</v>
      </c>
      <c r="G94" s="55">
        <v>74</v>
      </c>
      <c r="H94" s="46"/>
      <c r="I94" s="58">
        <f t="shared" si="9"/>
        <v>2.2720294749769727</v>
      </c>
      <c r="J94" s="55">
        <v>91</v>
      </c>
      <c r="K94" s="58">
        <f t="shared" si="10"/>
        <v>2.7939821922014123</v>
      </c>
      <c r="L94" s="55">
        <f t="shared" si="14"/>
        <v>35</v>
      </c>
      <c r="M94" s="58">
        <f t="shared" si="13"/>
        <v>1.1025835281190028</v>
      </c>
      <c r="N94" s="41"/>
      <c r="O94" s="41"/>
    </row>
    <row r="95" spans="1:15" s="10" customFormat="1" ht="18.75" customHeight="1">
      <c r="A95" s="43">
        <v>8</v>
      </c>
      <c r="B95" s="44" t="s">
        <v>101</v>
      </c>
      <c r="C95" s="55">
        <v>87</v>
      </c>
      <c r="D95" s="45">
        <v>3.2633158289572397</v>
      </c>
      <c r="E95" s="101">
        <v>2746</v>
      </c>
      <c r="F95" s="55">
        <f t="shared" si="15"/>
        <v>64</v>
      </c>
      <c r="G95" s="55">
        <v>64</v>
      </c>
      <c r="H95" s="46"/>
      <c r="I95" s="58">
        <f t="shared" si="9"/>
        <v>2.3306627822286963</v>
      </c>
      <c r="J95" s="55">
        <v>52</v>
      </c>
      <c r="K95" s="58">
        <f t="shared" si="10"/>
        <v>1.8936635105608157</v>
      </c>
      <c r="L95" s="55">
        <f t="shared" si="14"/>
        <v>23</v>
      </c>
      <c r="M95" s="58">
        <f t="shared" si="13"/>
        <v>0.9326530467285434</v>
      </c>
      <c r="N95" s="41"/>
      <c r="O95" s="41"/>
    </row>
    <row r="96" spans="1:15" s="10" customFormat="1" ht="18.75" customHeight="1">
      <c r="A96" s="43">
        <v>9</v>
      </c>
      <c r="B96" s="44" t="s">
        <v>102</v>
      </c>
      <c r="C96" s="55">
        <v>61</v>
      </c>
      <c r="D96" s="45">
        <v>2.1092669432918396</v>
      </c>
      <c r="E96" s="101">
        <v>2947</v>
      </c>
      <c r="F96" s="55">
        <f t="shared" si="15"/>
        <v>36</v>
      </c>
      <c r="G96" s="55">
        <v>36</v>
      </c>
      <c r="H96" s="46"/>
      <c r="I96" s="58">
        <f t="shared" si="9"/>
        <v>1.2215812690872072</v>
      </c>
      <c r="J96" s="55">
        <v>38</v>
      </c>
      <c r="K96" s="58">
        <f t="shared" si="10"/>
        <v>1.2894468951476077</v>
      </c>
      <c r="L96" s="55">
        <f t="shared" si="14"/>
        <v>25</v>
      </c>
      <c r="M96" s="58">
        <f t="shared" si="13"/>
        <v>0.8876856742046324</v>
      </c>
      <c r="N96" s="41"/>
      <c r="O96" s="41"/>
    </row>
    <row r="97" spans="1:15" s="10" customFormat="1" ht="18.75" customHeight="1">
      <c r="A97" s="43">
        <v>10</v>
      </c>
      <c r="B97" s="44" t="s">
        <v>103</v>
      </c>
      <c r="C97" s="55">
        <v>86</v>
      </c>
      <c r="D97" s="45">
        <v>2.3465211459754434</v>
      </c>
      <c r="E97" s="101">
        <v>3717</v>
      </c>
      <c r="F97" s="55">
        <f t="shared" si="15"/>
        <v>66</v>
      </c>
      <c r="G97" s="55">
        <v>66</v>
      </c>
      <c r="H97" s="46"/>
      <c r="I97" s="58">
        <f t="shared" si="9"/>
        <v>1.7756255044390639</v>
      </c>
      <c r="J97" s="55">
        <v>72</v>
      </c>
      <c r="K97" s="58">
        <f t="shared" si="10"/>
        <v>1.937046004842615</v>
      </c>
      <c r="L97" s="55">
        <f t="shared" si="14"/>
        <v>20</v>
      </c>
      <c r="M97" s="58">
        <f t="shared" si="13"/>
        <v>0.5708956415363795</v>
      </c>
      <c r="N97" s="41"/>
      <c r="O97" s="41"/>
    </row>
    <row r="98" spans="1:15" s="10" customFormat="1" ht="18.75" customHeight="1">
      <c r="A98" s="43">
        <v>11</v>
      </c>
      <c r="B98" s="44" t="s">
        <v>104</v>
      </c>
      <c r="C98" s="55">
        <v>79</v>
      </c>
      <c r="D98" s="45">
        <v>2.853015529071867</v>
      </c>
      <c r="E98" s="101">
        <v>2781</v>
      </c>
      <c r="F98" s="55">
        <f>G98+H98</f>
        <v>47</v>
      </c>
      <c r="G98" s="55">
        <v>47</v>
      </c>
      <c r="H98" s="46"/>
      <c r="I98" s="58">
        <f t="shared" si="9"/>
        <v>1.6900395541172242</v>
      </c>
      <c r="J98" s="55">
        <v>51</v>
      </c>
      <c r="K98" s="58">
        <f t="shared" si="10"/>
        <v>1.8338727076591153</v>
      </c>
      <c r="L98" s="55">
        <f t="shared" si="14"/>
        <v>32</v>
      </c>
      <c r="M98" s="58">
        <f t="shared" si="13"/>
        <v>1.1629759749546427</v>
      </c>
      <c r="N98" s="41"/>
      <c r="O98" s="41"/>
    </row>
    <row r="99" spans="1:15" s="10" customFormat="1" ht="18.75" customHeight="1">
      <c r="A99" s="43">
        <v>12</v>
      </c>
      <c r="B99" s="44" t="s">
        <v>105</v>
      </c>
      <c r="C99" s="55">
        <v>73</v>
      </c>
      <c r="D99" s="45">
        <v>3.157439446366782</v>
      </c>
      <c r="E99" s="101">
        <v>2312</v>
      </c>
      <c r="F99" s="55">
        <f t="shared" si="15"/>
        <v>45</v>
      </c>
      <c r="G99" s="55">
        <v>45</v>
      </c>
      <c r="H99" s="46"/>
      <c r="I99" s="58">
        <f t="shared" si="9"/>
        <v>1.9463667820069204</v>
      </c>
      <c r="J99" s="55">
        <v>75</v>
      </c>
      <c r="K99" s="58">
        <f t="shared" si="10"/>
        <v>3.2439446366782003</v>
      </c>
      <c r="L99" s="55">
        <f t="shared" si="14"/>
        <v>28</v>
      </c>
      <c r="M99" s="58">
        <f t="shared" si="13"/>
        <v>1.2110726643598615</v>
      </c>
      <c r="N99" s="41"/>
      <c r="O99" s="41"/>
    </row>
    <row r="100" spans="1:15" s="10" customFormat="1" ht="18.75" customHeight="1">
      <c r="A100" s="43">
        <v>13</v>
      </c>
      <c r="B100" s="44" t="s">
        <v>106</v>
      </c>
      <c r="C100" s="55">
        <v>55</v>
      </c>
      <c r="D100" s="45">
        <v>3.11262026032824</v>
      </c>
      <c r="E100" s="101">
        <v>1794</v>
      </c>
      <c r="F100" s="55">
        <f t="shared" si="15"/>
        <v>34</v>
      </c>
      <c r="G100" s="55">
        <v>34</v>
      </c>
      <c r="H100" s="46"/>
      <c r="I100" s="58">
        <f t="shared" si="9"/>
        <v>1.89520624303233</v>
      </c>
      <c r="J100" s="55">
        <v>55</v>
      </c>
      <c r="K100" s="58">
        <f t="shared" si="10"/>
        <v>3.0657748049052396</v>
      </c>
      <c r="L100" s="55">
        <f t="shared" si="14"/>
        <v>21</v>
      </c>
      <c r="M100" s="58">
        <f t="shared" si="13"/>
        <v>1.21741401729591</v>
      </c>
      <c r="N100" s="41"/>
      <c r="O100" s="41"/>
    </row>
    <row r="101" spans="1:15" s="10" customFormat="1" ht="18.75" customHeight="1">
      <c r="A101" s="43">
        <v>14</v>
      </c>
      <c r="B101" s="44" t="s">
        <v>107</v>
      </c>
      <c r="C101" s="55">
        <v>66</v>
      </c>
      <c r="D101" s="45">
        <v>2.9716343989194054</v>
      </c>
      <c r="E101" s="101">
        <v>2234</v>
      </c>
      <c r="F101" s="55">
        <f t="shared" si="15"/>
        <v>29</v>
      </c>
      <c r="G101" s="55">
        <v>29</v>
      </c>
      <c r="H101" s="46"/>
      <c r="I101" s="58">
        <f t="shared" si="9"/>
        <v>1.2981199641897943</v>
      </c>
      <c r="J101" s="55">
        <v>37</v>
      </c>
      <c r="K101" s="58">
        <f t="shared" si="10"/>
        <v>1.656222023276634</v>
      </c>
      <c r="L101" s="55">
        <f t="shared" si="14"/>
        <v>37</v>
      </c>
      <c r="M101" s="58">
        <f t="shared" si="13"/>
        <v>1.6735144347296111</v>
      </c>
      <c r="N101" s="41"/>
      <c r="O101" s="41"/>
    </row>
    <row r="102" spans="1:15" s="10" customFormat="1" ht="18.75" customHeight="1">
      <c r="A102" s="43">
        <v>15</v>
      </c>
      <c r="B102" s="44" t="s">
        <v>108</v>
      </c>
      <c r="C102" s="55">
        <v>64</v>
      </c>
      <c r="D102" s="45">
        <v>3.2989690721649487</v>
      </c>
      <c r="E102" s="101">
        <v>1903</v>
      </c>
      <c r="F102" s="55">
        <f t="shared" si="15"/>
        <v>28</v>
      </c>
      <c r="G102" s="55">
        <v>28</v>
      </c>
      <c r="H102" s="46"/>
      <c r="I102" s="58">
        <f t="shared" si="9"/>
        <v>1.4713610089332634</v>
      </c>
      <c r="J102" s="55">
        <v>27</v>
      </c>
      <c r="K102" s="58">
        <f t="shared" si="10"/>
        <v>1.418812401471361</v>
      </c>
      <c r="L102" s="55">
        <f t="shared" si="14"/>
        <v>36</v>
      </c>
      <c r="M102" s="58">
        <f t="shared" si="13"/>
        <v>1.8276080632316853</v>
      </c>
      <c r="N102" s="41"/>
      <c r="O102" s="41"/>
    </row>
    <row r="103" spans="1:15" s="10" customFormat="1" ht="18.75" customHeight="1">
      <c r="A103" s="43">
        <v>16</v>
      </c>
      <c r="B103" s="44" t="s">
        <v>109</v>
      </c>
      <c r="C103" s="55">
        <v>197</v>
      </c>
      <c r="D103" s="45">
        <v>5.061664953751285</v>
      </c>
      <c r="E103" s="101">
        <v>3942</v>
      </c>
      <c r="F103" s="55">
        <f t="shared" si="15"/>
        <v>127</v>
      </c>
      <c r="G103" s="55">
        <v>127</v>
      </c>
      <c r="H103" s="46"/>
      <c r="I103" s="58">
        <f t="shared" si="9"/>
        <v>3.221714865550482</v>
      </c>
      <c r="J103" s="55">
        <v>208</v>
      </c>
      <c r="K103" s="58">
        <f t="shared" si="10"/>
        <v>5.276509386098427</v>
      </c>
      <c r="L103" s="55">
        <f t="shared" si="14"/>
        <v>70</v>
      </c>
      <c r="M103" s="58">
        <f t="shared" si="13"/>
        <v>1.8399500882008026</v>
      </c>
      <c r="N103" s="41"/>
      <c r="O103" s="41"/>
    </row>
    <row r="104" spans="1:15" s="10" customFormat="1" ht="18.75" customHeight="1">
      <c r="A104" s="43">
        <v>17</v>
      </c>
      <c r="B104" s="44" t="s">
        <v>110</v>
      </c>
      <c r="C104" s="55">
        <v>82</v>
      </c>
      <c r="D104" s="45">
        <v>3.3144704931285367</v>
      </c>
      <c r="E104" s="101">
        <v>2568</v>
      </c>
      <c r="F104" s="55">
        <f t="shared" si="15"/>
        <v>52</v>
      </c>
      <c r="G104" s="55">
        <v>52</v>
      </c>
      <c r="H104" s="46"/>
      <c r="I104" s="58">
        <f t="shared" si="9"/>
        <v>2.0249221183800623</v>
      </c>
      <c r="J104" s="55">
        <v>93</v>
      </c>
      <c r="K104" s="58">
        <f t="shared" si="10"/>
        <v>3.6214953271028034</v>
      </c>
      <c r="L104" s="55">
        <f t="shared" si="14"/>
        <v>30</v>
      </c>
      <c r="M104" s="58">
        <f t="shared" si="13"/>
        <v>1.2895483747484744</v>
      </c>
      <c r="N104" s="41"/>
      <c r="O104" s="41"/>
    </row>
    <row r="105" spans="1:15" s="10" customFormat="1" ht="18.75" customHeight="1">
      <c r="A105" s="43">
        <v>18</v>
      </c>
      <c r="B105" s="44" t="s">
        <v>111</v>
      </c>
      <c r="C105" s="55">
        <v>77</v>
      </c>
      <c r="D105" s="45">
        <v>3.5500230520977407</v>
      </c>
      <c r="E105" s="101">
        <v>2179</v>
      </c>
      <c r="F105" s="55">
        <f t="shared" si="15"/>
        <v>51</v>
      </c>
      <c r="G105" s="55">
        <v>51</v>
      </c>
      <c r="H105" s="46"/>
      <c r="I105" s="58">
        <f t="shared" si="9"/>
        <v>2.340523175768701</v>
      </c>
      <c r="J105" s="55">
        <v>48</v>
      </c>
      <c r="K105" s="58">
        <f t="shared" si="10"/>
        <v>2.202845341899954</v>
      </c>
      <c r="L105" s="55">
        <f t="shared" si="14"/>
        <v>26</v>
      </c>
      <c r="M105" s="58">
        <f t="shared" si="13"/>
        <v>1.2094998763290397</v>
      </c>
      <c r="N105" s="41"/>
      <c r="O105" s="41"/>
    </row>
    <row r="106" spans="1:15" s="10" customFormat="1" ht="18.75" customHeight="1">
      <c r="A106" s="43">
        <v>19</v>
      </c>
      <c r="B106" s="44" t="s">
        <v>112</v>
      </c>
      <c r="C106" s="55">
        <v>73</v>
      </c>
      <c r="D106" s="45">
        <v>3.073684210526316</v>
      </c>
      <c r="E106" s="101">
        <v>2375</v>
      </c>
      <c r="F106" s="55">
        <f t="shared" si="15"/>
        <v>48</v>
      </c>
      <c r="G106" s="55">
        <v>48</v>
      </c>
      <c r="H106" s="46"/>
      <c r="I106" s="58">
        <f t="shared" si="9"/>
        <v>2.0210526315789474</v>
      </c>
      <c r="J106" s="55">
        <v>79</v>
      </c>
      <c r="K106" s="58">
        <f t="shared" si="10"/>
        <v>3.3263157894736843</v>
      </c>
      <c r="L106" s="55">
        <f t="shared" si="14"/>
        <v>25</v>
      </c>
      <c r="M106" s="58">
        <f t="shared" si="13"/>
        <v>1.0526315789473686</v>
      </c>
      <c r="N106" s="41"/>
      <c r="O106" s="41"/>
    </row>
    <row r="107" spans="1:15" s="10" customFormat="1" ht="18.75" customHeight="1">
      <c r="A107" s="43">
        <v>20</v>
      </c>
      <c r="B107" s="44" t="s">
        <v>113</v>
      </c>
      <c r="C107" s="55">
        <v>55</v>
      </c>
      <c r="D107" s="45">
        <v>2.9146793852676205</v>
      </c>
      <c r="E107" s="101">
        <v>1917</v>
      </c>
      <c r="F107" s="55">
        <f t="shared" si="15"/>
        <v>33</v>
      </c>
      <c r="G107" s="55">
        <v>33</v>
      </c>
      <c r="H107" s="46"/>
      <c r="I107" s="58">
        <f t="shared" si="9"/>
        <v>1.7214397496087637</v>
      </c>
      <c r="J107" s="55">
        <v>56</v>
      </c>
      <c r="K107" s="58">
        <f t="shared" si="10"/>
        <v>2.9212310902451746</v>
      </c>
      <c r="L107" s="55">
        <f t="shared" si="14"/>
        <v>22</v>
      </c>
      <c r="M107" s="58">
        <f t="shared" si="13"/>
        <v>1.1932396356588568</v>
      </c>
      <c r="N107" s="41"/>
      <c r="O107" s="41"/>
    </row>
    <row r="108" spans="1:15" s="10" customFormat="1" ht="18.75" customHeight="1">
      <c r="A108" s="43">
        <v>21</v>
      </c>
      <c r="B108" s="44" t="s">
        <v>114</v>
      </c>
      <c r="C108" s="55">
        <v>73</v>
      </c>
      <c r="D108" s="45">
        <v>3.0543933054393304</v>
      </c>
      <c r="E108" s="101">
        <v>2476</v>
      </c>
      <c r="F108" s="55">
        <f t="shared" si="15"/>
        <v>52</v>
      </c>
      <c r="G108" s="55">
        <v>52</v>
      </c>
      <c r="H108" s="46"/>
      <c r="I108" s="58">
        <f t="shared" si="9"/>
        <v>2.10016155088853</v>
      </c>
      <c r="J108" s="55">
        <v>85</v>
      </c>
      <c r="K108" s="58">
        <f t="shared" si="10"/>
        <v>3.4329563812600967</v>
      </c>
      <c r="L108" s="55">
        <f t="shared" si="14"/>
        <v>21</v>
      </c>
      <c r="M108" s="58">
        <f t="shared" si="13"/>
        <v>0.9542317545508006</v>
      </c>
      <c r="N108" s="41"/>
      <c r="O108" s="41"/>
    </row>
    <row r="109" spans="1:15" s="32" customFormat="1" ht="18.75" customHeight="1">
      <c r="A109" s="82" t="s">
        <v>115</v>
      </c>
      <c r="B109" s="83" t="s">
        <v>116</v>
      </c>
      <c r="C109" s="104">
        <f>SUM(C110:C134)</f>
        <v>1728</v>
      </c>
      <c r="D109" s="105">
        <v>3.015759437337475</v>
      </c>
      <c r="E109" s="106">
        <f>SUM(E110:E134)</f>
        <v>58085</v>
      </c>
      <c r="F109" s="106">
        <f>SUM(F110:F134)</f>
        <v>1166</v>
      </c>
      <c r="G109" s="106">
        <f>SUM(G110:G134)</f>
        <v>1164</v>
      </c>
      <c r="H109" s="86">
        <v>2</v>
      </c>
      <c r="I109" s="88">
        <f t="shared" si="9"/>
        <v>2.007402943961436</v>
      </c>
      <c r="J109" s="104">
        <f>SUM(J110:J134)</f>
        <v>1977</v>
      </c>
      <c r="K109" s="88">
        <f t="shared" si="10"/>
        <v>3.403632607385728</v>
      </c>
      <c r="L109" s="82">
        <f>SUM(L110:L134)</f>
        <v>564</v>
      </c>
      <c r="M109" s="88">
        <f t="shared" si="13"/>
        <v>1.0083564933760392</v>
      </c>
      <c r="N109" s="135"/>
      <c r="O109" s="135"/>
    </row>
    <row r="110" spans="1:15" s="33" customFormat="1" ht="18.75" customHeight="1">
      <c r="A110" s="55">
        <v>1</v>
      </c>
      <c r="B110" s="107" t="s">
        <v>117</v>
      </c>
      <c r="C110" s="55">
        <v>105</v>
      </c>
      <c r="D110" s="58">
        <v>2.12</v>
      </c>
      <c r="E110" s="101">
        <v>5110</v>
      </c>
      <c r="F110" s="55">
        <f>G110+H110</f>
        <v>66</v>
      </c>
      <c r="G110" s="55">
        <v>66</v>
      </c>
      <c r="H110" s="55"/>
      <c r="I110" s="58">
        <f t="shared" si="9"/>
        <v>1.2915851272015655</v>
      </c>
      <c r="J110" s="55">
        <v>117</v>
      </c>
      <c r="K110" s="58">
        <f t="shared" si="10"/>
        <v>2.289628180039139</v>
      </c>
      <c r="L110" s="55">
        <f aca="true" t="shared" si="16" ref="L110:L134">C110-F110</f>
        <v>39</v>
      </c>
      <c r="M110" s="58">
        <f t="shared" si="13"/>
        <v>0.8284148727984346</v>
      </c>
      <c r="N110" s="40"/>
      <c r="O110" s="40"/>
    </row>
    <row r="111" spans="1:15" ht="18.75" customHeight="1">
      <c r="A111" s="55">
        <v>2</v>
      </c>
      <c r="B111" s="107" t="s">
        <v>118</v>
      </c>
      <c r="C111" s="55">
        <v>33</v>
      </c>
      <c r="D111" s="58">
        <v>4.3024771838331155</v>
      </c>
      <c r="E111" s="101">
        <v>790</v>
      </c>
      <c r="F111" s="55">
        <f>G111+H111</f>
        <v>23</v>
      </c>
      <c r="G111" s="55">
        <v>23</v>
      </c>
      <c r="H111" s="55"/>
      <c r="I111" s="58">
        <f t="shared" si="9"/>
        <v>2.911392405063291</v>
      </c>
      <c r="J111" s="55">
        <v>34</v>
      </c>
      <c r="K111" s="58">
        <f t="shared" si="10"/>
        <v>4.30379746835443</v>
      </c>
      <c r="L111" s="55">
        <f t="shared" si="16"/>
        <v>10</v>
      </c>
      <c r="M111" s="58">
        <f t="shared" si="13"/>
        <v>1.3910847787698244</v>
      </c>
      <c r="N111" s="40"/>
      <c r="O111" s="40"/>
    </row>
    <row r="112" spans="1:15" ht="18.75" customHeight="1">
      <c r="A112" s="55">
        <v>3</v>
      </c>
      <c r="B112" s="107" t="s">
        <v>119</v>
      </c>
      <c r="C112" s="55">
        <v>47</v>
      </c>
      <c r="D112" s="58">
        <v>3.7600000000000002</v>
      </c>
      <c r="E112" s="101">
        <v>1291</v>
      </c>
      <c r="F112" s="55">
        <f>G112+H112</f>
        <v>31</v>
      </c>
      <c r="G112" s="55">
        <v>31</v>
      </c>
      <c r="H112" s="55"/>
      <c r="I112" s="58">
        <f t="shared" si="9"/>
        <v>2.4012393493415956</v>
      </c>
      <c r="J112" s="55">
        <v>43</v>
      </c>
      <c r="K112" s="58">
        <f t="shared" si="10"/>
        <v>3.3307513555383426</v>
      </c>
      <c r="L112" s="55">
        <f t="shared" si="16"/>
        <v>16</v>
      </c>
      <c r="M112" s="58">
        <f t="shared" si="13"/>
        <v>1.3587606506584047</v>
      </c>
      <c r="N112" s="40"/>
      <c r="O112" s="40"/>
    </row>
    <row r="113" spans="1:15" ht="18.75" customHeight="1">
      <c r="A113" s="55">
        <v>4</v>
      </c>
      <c r="B113" s="107" t="s">
        <v>120</v>
      </c>
      <c r="C113" s="55">
        <v>41</v>
      </c>
      <c r="D113" s="58">
        <v>2.867132867132867</v>
      </c>
      <c r="E113" s="101">
        <v>1453</v>
      </c>
      <c r="F113" s="55">
        <f aca="true" t="shared" si="17" ref="F113:F134">G113+H113</f>
        <v>29</v>
      </c>
      <c r="G113" s="55">
        <v>28</v>
      </c>
      <c r="H113" s="55">
        <v>1</v>
      </c>
      <c r="I113" s="58">
        <f t="shared" si="9"/>
        <v>1.9958706125258088</v>
      </c>
      <c r="J113" s="55">
        <v>12</v>
      </c>
      <c r="K113" s="58">
        <f t="shared" si="10"/>
        <v>0.8258774948382657</v>
      </c>
      <c r="L113" s="55">
        <v>13</v>
      </c>
      <c r="M113" s="58">
        <f t="shared" si="13"/>
        <v>0.8712622546070583</v>
      </c>
      <c r="N113" s="40"/>
      <c r="O113" s="40"/>
    </row>
    <row r="114" spans="1:15" ht="18.75" customHeight="1">
      <c r="A114" s="55">
        <v>5</v>
      </c>
      <c r="B114" s="107" t="s">
        <v>121</v>
      </c>
      <c r="C114" s="55">
        <v>36</v>
      </c>
      <c r="D114" s="58">
        <v>2.3346303501945527</v>
      </c>
      <c r="E114" s="101">
        <v>1538</v>
      </c>
      <c r="F114" s="55">
        <f t="shared" si="17"/>
        <v>23</v>
      </c>
      <c r="G114" s="55">
        <v>23</v>
      </c>
      <c r="H114" s="55"/>
      <c r="I114" s="58">
        <f t="shared" si="9"/>
        <v>1.495448634590377</v>
      </c>
      <c r="J114" s="55">
        <v>68</v>
      </c>
      <c r="K114" s="58">
        <f t="shared" si="10"/>
        <v>4.421326397919375</v>
      </c>
      <c r="L114" s="55">
        <f t="shared" si="16"/>
        <v>13</v>
      </c>
      <c r="M114" s="58">
        <f t="shared" si="13"/>
        <v>0.8391817156041756</v>
      </c>
      <c r="N114" s="40"/>
      <c r="O114" s="40"/>
    </row>
    <row r="115" spans="1:15" ht="18.75" customHeight="1">
      <c r="A115" s="55">
        <v>6</v>
      </c>
      <c r="B115" s="107" t="s">
        <v>122</v>
      </c>
      <c r="C115" s="55">
        <v>52</v>
      </c>
      <c r="D115" s="58">
        <v>2.9850746268656714</v>
      </c>
      <c r="E115" s="101">
        <v>1753</v>
      </c>
      <c r="F115" s="55">
        <f t="shared" si="17"/>
        <v>36</v>
      </c>
      <c r="G115" s="55">
        <v>36</v>
      </c>
      <c r="H115" s="55"/>
      <c r="I115" s="58">
        <f t="shared" si="9"/>
        <v>2.053622361665716</v>
      </c>
      <c r="J115" s="55">
        <v>92</v>
      </c>
      <c r="K115" s="58">
        <f t="shared" si="10"/>
        <v>5.248146035367941</v>
      </c>
      <c r="L115" s="55">
        <f t="shared" si="16"/>
        <v>16</v>
      </c>
      <c r="M115" s="58">
        <f t="shared" si="13"/>
        <v>0.9314522651999555</v>
      </c>
      <c r="N115" s="40"/>
      <c r="O115" s="40"/>
    </row>
    <row r="116" spans="1:15" s="10" customFormat="1" ht="18.75" customHeight="1">
      <c r="A116" s="55">
        <v>7</v>
      </c>
      <c r="B116" s="107" t="s">
        <v>123</v>
      </c>
      <c r="C116" s="55">
        <v>51</v>
      </c>
      <c r="D116" s="58">
        <v>3.4482758620689653</v>
      </c>
      <c r="E116" s="101">
        <v>1500</v>
      </c>
      <c r="F116" s="55">
        <f t="shared" si="17"/>
        <v>23</v>
      </c>
      <c r="G116" s="55">
        <v>23</v>
      </c>
      <c r="H116" s="55"/>
      <c r="I116" s="58">
        <f t="shared" si="9"/>
        <v>1.5333333333333332</v>
      </c>
      <c r="J116" s="55">
        <v>30</v>
      </c>
      <c r="K116" s="58">
        <f t="shared" si="10"/>
        <v>2</v>
      </c>
      <c r="L116" s="55">
        <f t="shared" si="16"/>
        <v>28</v>
      </c>
      <c r="M116" s="58">
        <f t="shared" si="13"/>
        <v>1.914942528735632</v>
      </c>
      <c r="N116" s="40"/>
      <c r="O116" s="40"/>
    </row>
    <row r="117" spans="1:15" ht="18.75" customHeight="1">
      <c r="A117" s="55">
        <v>8</v>
      </c>
      <c r="B117" s="107" t="s">
        <v>124</v>
      </c>
      <c r="C117" s="55">
        <v>81</v>
      </c>
      <c r="D117" s="58">
        <v>3.3568172399502694</v>
      </c>
      <c r="E117" s="101">
        <v>2497</v>
      </c>
      <c r="F117" s="55">
        <f t="shared" si="17"/>
        <v>49</v>
      </c>
      <c r="G117" s="55">
        <v>49</v>
      </c>
      <c r="H117" s="55"/>
      <c r="I117" s="58">
        <f t="shared" si="9"/>
        <v>1.9623548257909489</v>
      </c>
      <c r="J117" s="55">
        <v>103</v>
      </c>
      <c r="K117" s="58">
        <f t="shared" si="10"/>
        <v>4.124949939927913</v>
      </c>
      <c r="L117" s="55">
        <f t="shared" si="16"/>
        <v>32</v>
      </c>
      <c r="M117" s="58">
        <f t="shared" si="13"/>
        <v>1.3944624141593205</v>
      </c>
      <c r="N117" s="40"/>
      <c r="O117" s="40"/>
    </row>
    <row r="118" spans="1:15" ht="18.75" customHeight="1">
      <c r="A118" s="55">
        <v>9</v>
      </c>
      <c r="B118" s="107" t="s">
        <v>125</v>
      </c>
      <c r="C118" s="55">
        <v>117</v>
      </c>
      <c r="D118" s="58">
        <v>3.040540540540541</v>
      </c>
      <c r="E118" s="101">
        <v>3901</v>
      </c>
      <c r="F118" s="55">
        <f t="shared" si="17"/>
        <v>95</v>
      </c>
      <c r="G118" s="55">
        <v>95</v>
      </c>
      <c r="H118" s="55"/>
      <c r="I118" s="58">
        <f t="shared" si="9"/>
        <v>2.435273006921302</v>
      </c>
      <c r="J118" s="55">
        <v>128</v>
      </c>
      <c r="K118" s="58">
        <f t="shared" si="10"/>
        <v>3.281209946167649</v>
      </c>
      <c r="L118" s="55">
        <f t="shared" si="16"/>
        <v>22</v>
      </c>
      <c r="M118" s="58">
        <f t="shared" si="13"/>
        <v>0.6052675336192386</v>
      </c>
      <c r="N118" s="40"/>
      <c r="O118" s="40"/>
    </row>
    <row r="119" spans="1:15" ht="18.75" customHeight="1">
      <c r="A119" s="55">
        <v>10</v>
      </c>
      <c r="B119" s="107" t="s">
        <v>126</v>
      </c>
      <c r="C119" s="55">
        <v>88</v>
      </c>
      <c r="D119" s="58">
        <v>2.8007638446849143</v>
      </c>
      <c r="E119" s="101">
        <v>3142</v>
      </c>
      <c r="F119" s="55">
        <f t="shared" si="17"/>
        <v>62</v>
      </c>
      <c r="G119" s="55">
        <v>62</v>
      </c>
      <c r="H119" s="55"/>
      <c r="I119" s="58">
        <f t="shared" si="9"/>
        <v>1.9732654360280075</v>
      </c>
      <c r="J119" s="55">
        <v>141</v>
      </c>
      <c r="K119" s="58">
        <f t="shared" si="10"/>
        <v>4.487587523870147</v>
      </c>
      <c r="L119" s="55">
        <f t="shared" si="16"/>
        <v>26</v>
      </c>
      <c r="M119" s="58">
        <f t="shared" si="13"/>
        <v>0.8274984086569068</v>
      </c>
      <c r="N119" s="40"/>
      <c r="O119" s="40"/>
    </row>
    <row r="120" spans="1:15" ht="18.75" customHeight="1">
      <c r="A120" s="55">
        <v>11</v>
      </c>
      <c r="B120" s="108" t="s">
        <v>127</v>
      </c>
      <c r="C120" s="55">
        <v>98</v>
      </c>
      <c r="D120" s="58">
        <v>2.6717557251908395</v>
      </c>
      <c r="E120" s="101">
        <v>3826</v>
      </c>
      <c r="F120" s="55">
        <f t="shared" si="17"/>
        <v>73</v>
      </c>
      <c r="G120" s="55">
        <v>73</v>
      </c>
      <c r="H120" s="55"/>
      <c r="I120" s="58">
        <f t="shared" si="9"/>
        <v>1.9079979090433872</v>
      </c>
      <c r="J120" s="55">
        <v>69</v>
      </c>
      <c r="K120" s="58">
        <f t="shared" si="10"/>
        <v>1.8034500784108731</v>
      </c>
      <c r="L120" s="55">
        <f t="shared" si="16"/>
        <v>25</v>
      </c>
      <c r="M120" s="58">
        <f t="shared" si="13"/>
        <v>0.7637578161474523</v>
      </c>
      <c r="N120" s="40"/>
      <c r="O120" s="40"/>
    </row>
    <row r="121" spans="1:15" ht="18.75" customHeight="1">
      <c r="A121" s="55">
        <v>12</v>
      </c>
      <c r="B121" s="107" t="s">
        <v>128</v>
      </c>
      <c r="C121" s="55">
        <v>44</v>
      </c>
      <c r="D121" s="58">
        <v>3.456402199528672</v>
      </c>
      <c r="E121" s="101">
        <v>1270</v>
      </c>
      <c r="F121" s="55">
        <f t="shared" si="17"/>
        <v>24</v>
      </c>
      <c r="G121" s="55">
        <v>23</v>
      </c>
      <c r="H121" s="55">
        <v>1</v>
      </c>
      <c r="I121" s="58">
        <f t="shared" si="9"/>
        <v>1.889763779527559</v>
      </c>
      <c r="J121" s="55">
        <v>27</v>
      </c>
      <c r="K121" s="58">
        <f t="shared" si="10"/>
        <v>2.1259842519685037</v>
      </c>
      <c r="L121" s="55">
        <v>21</v>
      </c>
      <c r="M121" s="58">
        <f t="shared" si="13"/>
        <v>1.566638420001113</v>
      </c>
      <c r="N121" s="40"/>
      <c r="O121" s="40"/>
    </row>
    <row r="122" spans="1:15" ht="18.75" customHeight="1">
      <c r="A122" s="55">
        <v>13</v>
      </c>
      <c r="B122" s="107" t="s">
        <v>129</v>
      </c>
      <c r="C122" s="55">
        <v>55</v>
      </c>
      <c r="D122" s="58">
        <v>3.8596491228070176</v>
      </c>
      <c r="E122" s="101">
        <v>1427</v>
      </c>
      <c r="F122" s="55">
        <f t="shared" si="17"/>
        <v>33</v>
      </c>
      <c r="G122" s="55">
        <v>33</v>
      </c>
      <c r="H122" s="55"/>
      <c r="I122" s="58">
        <f t="shared" si="9"/>
        <v>2.312543798177996</v>
      </c>
      <c r="J122" s="55">
        <v>82</v>
      </c>
      <c r="K122" s="58">
        <f t="shared" si="10"/>
        <v>5.746320953048353</v>
      </c>
      <c r="L122" s="55">
        <f t="shared" si="16"/>
        <v>22</v>
      </c>
      <c r="M122" s="58">
        <f t="shared" si="13"/>
        <v>1.5471053246290216</v>
      </c>
      <c r="N122" s="40"/>
      <c r="O122" s="40"/>
    </row>
    <row r="123" spans="1:15" ht="18.75" customHeight="1">
      <c r="A123" s="55">
        <v>14</v>
      </c>
      <c r="B123" s="107" t="s">
        <v>130</v>
      </c>
      <c r="C123" s="55">
        <v>40</v>
      </c>
      <c r="D123" s="58">
        <v>3.276003276003276</v>
      </c>
      <c r="E123" s="101">
        <v>1278</v>
      </c>
      <c r="F123" s="55">
        <f t="shared" si="17"/>
        <v>29</v>
      </c>
      <c r="G123" s="55">
        <v>29</v>
      </c>
      <c r="H123" s="55"/>
      <c r="I123" s="58">
        <f t="shared" si="9"/>
        <v>2.2691705790297343</v>
      </c>
      <c r="J123" s="55">
        <v>40</v>
      </c>
      <c r="K123" s="58">
        <f t="shared" si="10"/>
        <v>3.1298904538341157</v>
      </c>
      <c r="L123" s="55">
        <f t="shared" si="16"/>
        <v>11</v>
      </c>
      <c r="M123" s="58">
        <f t="shared" si="13"/>
        <v>1.0068326969735417</v>
      </c>
      <c r="N123" s="40"/>
      <c r="O123" s="40"/>
    </row>
    <row r="124" spans="1:15" ht="18.75" customHeight="1">
      <c r="A124" s="55">
        <v>15</v>
      </c>
      <c r="B124" s="107" t="s">
        <v>131</v>
      </c>
      <c r="C124" s="55">
        <v>37</v>
      </c>
      <c r="D124" s="58">
        <v>3.7148594377510036</v>
      </c>
      <c r="E124" s="101">
        <v>1032</v>
      </c>
      <c r="F124" s="55">
        <f t="shared" si="17"/>
        <v>27</v>
      </c>
      <c r="G124" s="55">
        <v>27</v>
      </c>
      <c r="H124" s="55"/>
      <c r="I124" s="58">
        <f t="shared" si="9"/>
        <v>2.616279069767442</v>
      </c>
      <c r="J124" s="55">
        <v>50</v>
      </c>
      <c r="K124" s="58">
        <f t="shared" si="10"/>
        <v>4.844961240310078</v>
      </c>
      <c r="L124" s="55">
        <f t="shared" si="16"/>
        <v>10</v>
      </c>
      <c r="M124" s="58">
        <f t="shared" si="13"/>
        <v>1.0985803679835615</v>
      </c>
      <c r="N124" s="40"/>
      <c r="O124" s="40"/>
    </row>
    <row r="125" spans="1:15" ht="18.75" customHeight="1">
      <c r="A125" s="55">
        <v>16</v>
      </c>
      <c r="B125" s="107" t="s">
        <v>132</v>
      </c>
      <c r="C125" s="55">
        <v>71</v>
      </c>
      <c r="D125" s="58">
        <v>2.9894736842105263</v>
      </c>
      <c r="E125" s="101">
        <v>2417</v>
      </c>
      <c r="F125" s="55">
        <f t="shared" si="17"/>
        <v>45</v>
      </c>
      <c r="G125" s="55">
        <v>45</v>
      </c>
      <c r="H125" s="55"/>
      <c r="I125" s="58">
        <f t="shared" si="9"/>
        <v>1.8618121638394702</v>
      </c>
      <c r="J125" s="55">
        <v>32</v>
      </c>
      <c r="K125" s="58">
        <f t="shared" si="10"/>
        <v>1.3239553165080677</v>
      </c>
      <c r="L125" s="55">
        <f t="shared" si="16"/>
        <v>26</v>
      </c>
      <c r="M125" s="58">
        <f t="shared" si="13"/>
        <v>1.127661520371056</v>
      </c>
      <c r="N125" s="40"/>
      <c r="O125" s="40"/>
    </row>
    <row r="126" spans="1:15" ht="18.75" customHeight="1">
      <c r="A126" s="55">
        <v>17</v>
      </c>
      <c r="B126" s="107" t="s">
        <v>133</v>
      </c>
      <c r="C126" s="55">
        <v>30</v>
      </c>
      <c r="D126" s="58">
        <v>2.6019080659150045</v>
      </c>
      <c r="E126" s="101">
        <v>1161</v>
      </c>
      <c r="F126" s="55">
        <f t="shared" si="17"/>
        <v>20</v>
      </c>
      <c r="G126" s="55">
        <v>20</v>
      </c>
      <c r="H126" s="55"/>
      <c r="I126" s="58">
        <f t="shared" si="9"/>
        <v>1.7226528854435832</v>
      </c>
      <c r="J126" s="55">
        <v>22</v>
      </c>
      <c r="K126" s="58">
        <f t="shared" si="10"/>
        <v>1.8949181739879413</v>
      </c>
      <c r="L126" s="55">
        <f t="shared" si="16"/>
        <v>10</v>
      </c>
      <c r="M126" s="58">
        <f t="shared" si="13"/>
        <v>0.8792551804714213</v>
      </c>
      <c r="N126" s="40"/>
      <c r="O126" s="40"/>
    </row>
    <row r="127" spans="1:15" ht="18.75" customHeight="1">
      <c r="A127" s="55">
        <v>18</v>
      </c>
      <c r="B127" s="107" t="s">
        <v>134</v>
      </c>
      <c r="C127" s="55">
        <v>88</v>
      </c>
      <c r="D127" s="58">
        <v>3.404255319148936</v>
      </c>
      <c r="E127" s="101">
        <v>2612</v>
      </c>
      <c r="F127" s="55">
        <f t="shared" si="17"/>
        <v>59</v>
      </c>
      <c r="G127" s="55">
        <v>59</v>
      </c>
      <c r="H127" s="55"/>
      <c r="I127" s="58">
        <f aca="true" t="shared" si="18" ref="I127:I186">F127/E127*100</f>
        <v>2.258805513016845</v>
      </c>
      <c r="J127" s="55">
        <v>121</v>
      </c>
      <c r="K127" s="58">
        <f aca="true" t="shared" si="19" ref="K127:K186">J127/E127*100</f>
        <v>4.632465543644717</v>
      </c>
      <c r="L127" s="55">
        <f t="shared" si="16"/>
        <v>29</v>
      </c>
      <c r="M127" s="58">
        <f t="shared" si="13"/>
        <v>1.145449806132091</v>
      </c>
      <c r="N127" s="40"/>
      <c r="O127" s="40"/>
    </row>
    <row r="128" spans="1:15" ht="18.75" customHeight="1">
      <c r="A128" s="55">
        <v>19</v>
      </c>
      <c r="B128" s="107" t="s">
        <v>135</v>
      </c>
      <c r="C128" s="55">
        <v>101</v>
      </c>
      <c r="D128" s="58">
        <v>2.707774798927614</v>
      </c>
      <c r="E128" s="101">
        <v>3730</v>
      </c>
      <c r="F128" s="55">
        <f t="shared" si="17"/>
        <v>74</v>
      </c>
      <c r="G128" s="55">
        <v>74</v>
      </c>
      <c r="H128" s="55"/>
      <c r="I128" s="58">
        <f t="shared" si="18"/>
        <v>1.9839142091152815</v>
      </c>
      <c r="J128" s="55">
        <v>122</v>
      </c>
      <c r="K128" s="58">
        <f t="shared" si="19"/>
        <v>3.2707774798927614</v>
      </c>
      <c r="L128" s="55">
        <f t="shared" si="16"/>
        <v>27</v>
      </c>
      <c r="M128" s="58">
        <f aca="true" t="shared" si="20" ref="M128:M187">D128-I128</f>
        <v>0.7238605898123325</v>
      </c>
      <c r="N128" s="40"/>
      <c r="O128" s="40"/>
    </row>
    <row r="129" spans="1:15" ht="18.75" customHeight="1">
      <c r="A129" s="55">
        <v>20</v>
      </c>
      <c r="B129" s="107" t="s">
        <v>136</v>
      </c>
      <c r="C129" s="55">
        <v>90</v>
      </c>
      <c r="D129" s="58">
        <v>3.316138540899042</v>
      </c>
      <c r="E129" s="101">
        <v>2714</v>
      </c>
      <c r="F129" s="55">
        <f t="shared" si="17"/>
        <v>59</v>
      </c>
      <c r="G129" s="55">
        <v>59</v>
      </c>
      <c r="H129" s="55"/>
      <c r="I129" s="58">
        <f t="shared" si="18"/>
        <v>2.1739130434782608</v>
      </c>
      <c r="J129" s="55">
        <v>80</v>
      </c>
      <c r="K129" s="58">
        <f t="shared" si="19"/>
        <v>2.9476787030213707</v>
      </c>
      <c r="L129" s="55">
        <f t="shared" si="16"/>
        <v>31</v>
      </c>
      <c r="M129" s="58">
        <f t="shared" si="20"/>
        <v>1.1422254974207813</v>
      </c>
      <c r="N129" s="40"/>
      <c r="O129" s="40"/>
    </row>
    <row r="130" spans="1:15" ht="18.75" customHeight="1">
      <c r="A130" s="55">
        <v>21</v>
      </c>
      <c r="B130" s="107" t="s">
        <v>137</v>
      </c>
      <c r="C130" s="55">
        <v>67</v>
      </c>
      <c r="D130" s="58">
        <v>3.073394495412844</v>
      </c>
      <c r="E130" s="101">
        <v>2038</v>
      </c>
      <c r="F130" s="55">
        <f t="shared" si="17"/>
        <v>49</v>
      </c>
      <c r="G130" s="55">
        <v>49</v>
      </c>
      <c r="H130" s="55"/>
      <c r="I130" s="58">
        <f t="shared" si="18"/>
        <v>2.4043179587831207</v>
      </c>
      <c r="J130" s="55">
        <v>110</v>
      </c>
      <c r="K130" s="58">
        <f t="shared" si="19"/>
        <v>5.397448478900883</v>
      </c>
      <c r="L130" s="55">
        <f t="shared" si="16"/>
        <v>18</v>
      </c>
      <c r="M130" s="58">
        <f t="shared" si="20"/>
        <v>0.6690765366297233</v>
      </c>
      <c r="N130" s="40"/>
      <c r="O130" s="40"/>
    </row>
    <row r="131" spans="1:15" ht="18.75" customHeight="1">
      <c r="A131" s="55">
        <v>22</v>
      </c>
      <c r="B131" s="107" t="s">
        <v>138</v>
      </c>
      <c r="C131" s="55">
        <v>86</v>
      </c>
      <c r="D131" s="58">
        <v>2.714646464646465</v>
      </c>
      <c r="E131" s="101">
        <v>3169</v>
      </c>
      <c r="F131" s="55">
        <f t="shared" si="17"/>
        <v>59</v>
      </c>
      <c r="G131" s="55">
        <v>59</v>
      </c>
      <c r="H131" s="55"/>
      <c r="I131" s="58">
        <f t="shared" si="18"/>
        <v>1.861786052382455</v>
      </c>
      <c r="J131" s="55">
        <v>105</v>
      </c>
      <c r="K131" s="58">
        <f t="shared" si="19"/>
        <v>3.313348059324708</v>
      </c>
      <c r="L131" s="55">
        <f t="shared" si="16"/>
        <v>27</v>
      </c>
      <c r="M131" s="58">
        <f t="shared" si="20"/>
        <v>0.85286041226401</v>
      </c>
      <c r="N131" s="40"/>
      <c r="O131" s="40"/>
    </row>
    <row r="132" spans="1:15" ht="18.75" customHeight="1">
      <c r="A132" s="55">
        <v>23</v>
      </c>
      <c r="B132" s="107" t="s">
        <v>139</v>
      </c>
      <c r="C132" s="55">
        <v>97</v>
      </c>
      <c r="D132" s="58">
        <v>3.172007848266841</v>
      </c>
      <c r="E132" s="101">
        <v>3058</v>
      </c>
      <c r="F132" s="55">
        <f t="shared" si="17"/>
        <v>65</v>
      </c>
      <c r="G132" s="55">
        <v>65</v>
      </c>
      <c r="H132" s="55"/>
      <c r="I132" s="58">
        <f t="shared" si="18"/>
        <v>2.1255722694571615</v>
      </c>
      <c r="J132" s="55">
        <v>153</v>
      </c>
      <c r="K132" s="58">
        <f t="shared" si="19"/>
        <v>5.00327011118378</v>
      </c>
      <c r="L132" s="55">
        <f t="shared" si="16"/>
        <v>32</v>
      </c>
      <c r="M132" s="58">
        <f t="shared" si="20"/>
        <v>1.0464355788096795</v>
      </c>
      <c r="N132" s="40"/>
      <c r="O132" s="40"/>
    </row>
    <row r="133" spans="1:15" ht="18.75" customHeight="1">
      <c r="A133" s="55">
        <v>24</v>
      </c>
      <c r="B133" s="107" t="s">
        <v>140</v>
      </c>
      <c r="C133" s="55">
        <v>83</v>
      </c>
      <c r="D133" s="58">
        <v>3.7020517395182875</v>
      </c>
      <c r="E133" s="101">
        <v>2365</v>
      </c>
      <c r="F133" s="55">
        <f t="shared" si="17"/>
        <v>52</v>
      </c>
      <c r="G133" s="55">
        <v>52</v>
      </c>
      <c r="H133" s="55"/>
      <c r="I133" s="58">
        <f t="shared" si="18"/>
        <v>2.1987315010570825</v>
      </c>
      <c r="J133" s="55">
        <v>84</v>
      </c>
      <c r="K133" s="58">
        <f t="shared" si="19"/>
        <v>3.551797040169133</v>
      </c>
      <c r="L133" s="55">
        <f t="shared" si="16"/>
        <v>31</v>
      </c>
      <c r="M133" s="58">
        <f t="shared" si="20"/>
        <v>1.503320238461205</v>
      </c>
      <c r="N133" s="40"/>
      <c r="O133" s="40"/>
    </row>
    <row r="134" spans="1:15" s="33" customFormat="1" ht="18.75" customHeight="1">
      <c r="A134" s="55">
        <v>25</v>
      </c>
      <c r="B134" s="107" t="s">
        <v>141</v>
      </c>
      <c r="C134" s="55">
        <v>90</v>
      </c>
      <c r="D134" s="58">
        <v>3.0456852791878175</v>
      </c>
      <c r="E134" s="101">
        <v>3013</v>
      </c>
      <c r="F134" s="55">
        <f t="shared" si="17"/>
        <v>61</v>
      </c>
      <c r="G134" s="55">
        <v>61</v>
      </c>
      <c r="H134" s="55"/>
      <c r="I134" s="58">
        <f t="shared" si="18"/>
        <v>2.0245602389644874</v>
      </c>
      <c r="J134" s="55">
        <v>112</v>
      </c>
      <c r="K134" s="58">
        <f t="shared" si="19"/>
        <v>3.717225356787255</v>
      </c>
      <c r="L134" s="55">
        <f t="shared" si="16"/>
        <v>29</v>
      </c>
      <c r="M134" s="58">
        <f t="shared" si="20"/>
        <v>1.02112504022333</v>
      </c>
      <c r="N134" s="40"/>
      <c r="O134" s="40"/>
    </row>
    <row r="135" spans="1:18" s="6" customFormat="1" ht="18.75" customHeight="1">
      <c r="A135" s="109" t="s">
        <v>142</v>
      </c>
      <c r="B135" s="110" t="s">
        <v>143</v>
      </c>
      <c r="C135" s="51">
        <f>SUM(C136:C160)</f>
        <v>3732</v>
      </c>
      <c r="D135" s="78">
        <v>6.269213324598096</v>
      </c>
      <c r="E135" s="51">
        <f>SUM(E136:E160)</f>
        <v>60386</v>
      </c>
      <c r="F135" s="49">
        <f>SUM(F136:F160)</f>
        <v>2149</v>
      </c>
      <c r="G135" s="49">
        <f>SUM(G136:G160)</f>
        <v>2149</v>
      </c>
      <c r="H135" s="49">
        <f>SUM(H136:H160)</f>
        <v>0</v>
      </c>
      <c r="I135" s="54">
        <f t="shared" si="18"/>
        <v>3.558771900771702</v>
      </c>
      <c r="J135" s="51">
        <f>SUM(J136:J160)</f>
        <v>2109</v>
      </c>
      <c r="K135" s="54">
        <f t="shared" si="19"/>
        <v>3.4925313814460304</v>
      </c>
      <c r="L135" s="111">
        <f>SUM(L136:L160)</f>
        <v>1583</v>
      </c>
      <c r="M135" s="54">
        <f t="shared" si="20"/>
        <v>2.710441423826394</v>
      </c>
      <c r="N135" s="40"/>
      <c r="O135" s="40"/>
      <c r="P135" s="6">
        <v>3</v>
      </c>
      <c r="Q135" s="6">
        <v>4</v>
      </c>
      <c r="R135" s="6">
        <v>5</v>
      </c>
    </row>
    <row r="136" spans="1:15" ht="18.75" customHeight="1">
      <c r="A136" s="43">
        <v>1</v>
      </c>
      <c r="B136" s="44" t="s">
        <v>144</v>
      </c>
      <c r="C136" s="55">
        <v>64</v>
      </c>
      <c r="D136" s="58">
        <v>3.316062176165803</v>
      </c>
      <c r="E136" s="79">
        <v>1930</v>
      </c>
      <c r="F136" s="55">
        <f>G136+H136</f>
        <v>45</v>
      </c>
      <c r="G136" s="55">
        <v>45</v>
      </c>
      <c r="H136" s="55"/>
      <c r="I136" s="58">
        <f t="shared" si="18"/>
        <v>2.33160621761658</v>
      </c>
      <c r="J136" s="55">
        <v>59</v>
      </c>
      <c r="K136" s="58">
        <f t="shared" si="19"/>
        <v>3.0569948186528495</v>
      </c>
      <c r="L136" s="55">
        <f aca="true" t="shared" si="21" ref="L136:L160">C136-F136</f>
        <v>19</v>
      </c>
      <c r="M136" s="58">
        <f t="shared" si="20"/>
        <v>0.9844559585492227</v>
      </c>
      <c r="N136" s="40"/>
      <c r="O136" s="40"/>
    </row>
    <row r="137" spans="1:15" ht="18.75" customHeight="1">
      <c r="A137" s="43">
        <v>2</v>
      </c>
      <c r="B137" s="44" t="s">
        <v>145</v>
      </c>
      <c r="C137" s="55">
        <v>103</v>
      </c>
      <c r="D137" s="58">
        <v>3.6983842010771992</v>
      </c>
      <c r="E137" s="79">
        <v>2785</v>
      </c>
      <c r="F137" s="55">
        <f aca="true" t="shared" si="22" ref="F137:F160">G137+H137</f>
        <v>63</v>
      </c>
      <c r="G137" s="55">
        <v>63</v>
      </c>
      <c r="H137" s="55"/>
      <c r="I137" s="58">
        <f t="shared" si="18"/>
        <v>2.2621184919210053</v>
      </c>
      <c r="J137" s="55">
        <v>79</v>
      </c>
      <c r="K137" s="58">
        <f t="shared" si="19"/>
        <v>2.836624775583483</v>
      </c>
      <c r="L137" s="55">
        <f t="shared" si="21"/>
        <v>40</v>
      </c>
      <c r="M137" s="58">
        <f t="shared" si="20"/>
        <v>1.436265709156194</v>
      </c>
      <c r="N137" s="40"/>
      <c r="O137" s="40"/>
    </row>
    <row r="138" spans="1:15" ht="18.75" customHeight="1">
      <c r="A138" s="43">
        <v>3</v>
      </c>
      <c r="B138" s="44" t="s">
        <v>146</v>
      </c>
      <c r="C138" s="55">
        <v>291</v>
      </c>
      <c r="D138" s="58">
        <v>7.670005271481287</v>
      </c>
      <c r="E138" s="79">
        <v>3794</v>
      </c>
      <c r="F138" s="55">
        <f t="shared" si="22"/>
        <v>156</v>
      </c>
      <c r="G138" s="55">
        <v>156</v>
      </c>
      <c r="H138" s="55"/>
      <c r="I138" s="58">
        <f t="shared" si="18"/>
        <v>4.111755403268318</v>
      </c>
      <c r="J138" s="55">
        <v>130</v>
      </c>
      <c r="K138" s="58">
        <f t="shared" si="19"/>
        <v>3.4264628360569325</v>
      </c>
      <c r="L138" s="55">
        <f t="shared" si="21"/>
        <v>135</v>
      </c>
      <c r="M138" s="58">
        <f t="shared" si="20"/>
        <v>3.558249868212969</v>
      </c>
      <c r="N138" s="40"/>
      <c r="O138" s="40"/>
    </row>
    <row r="139" spans="1:15" ht="18.75" customHeight="1">
      <c r="A139" s="43">
        <v>4</v>
      </c>
      <c r="B139" s="44" t="s">
        <v>147</v>
      </c>
      <c r="C139" s="55">
        <v>303</v>
      </c>
      <c r="D139" s="58">
        <v>18.60036832412523</v>
      </c>
      <c r="E139" s="79">
        <v>1700</v>
      </c>
      <c r="F139" s="55">
        <f t="shared" si="22"/>
        <v>142</v>
      </c>
      <c r="G139" s="55">
        <v>142</v>
      </c>
      <c r="H139" s="55"/>
      <c r="I139" s="58">
        <f t="shared" si="18"/>
        <v>8.352941176470589</v>
      </c>
      <c r="J139" s="55">
        <v>93</v>
      </c>
      <c r="K139" s="58">
        <f t="shared" si="19"/>
        <v>5.470588235294118</v>
      </c>
      <c r="L139" s="55">
        <f t="shared" si="21"/>
        <v>161</v>
      </c>
      <c r="M139" s="58">
        <f t="shared" si="20"/>
        <v>10.247427147654642</v>
      </c>
      <c r="N139" s="40"/>
      <c r="O139" s="40"/>
    </row>
    <row r="140" spans="1:15" ht="18.75" customHeight="1">
      <c r="A140" s="43">
        <v>5</v>
      </c>
      <c r="B140" s="44" t="s">
        <v>148</v>
      </c>
      <c r="C140" s="55">
        <v>88</v>
      </c>
      <c r="D140" s="58">
        <v>3.9711191335740073</v>
      </c>
      <c r="E140" s="79">
        <v>2249</v>
      </c>
      <c r="F140" s="55">
        <f t="shared" si="22"/>
        <v>42</v>
      </c>
      <c r="G140" s="55">
        <v>42</v>
      </c>
      <c r="H140" s="55"/>
      <c r="I140" s="58">
        <f t="shared" si="18"/>
        <v>1.8674966651845264</v>
      </c>
      <c r="J140" s="55">
        <v>43</v>
      </c>
      <c r="K140" s="58">
        <f t="shared" si="19"/>
        <v>1.9119608714984435</v>
      </c>
      <c r="L140" s="55">
        <f t="shared" si="21"/>
        <v>46</v>
      </c>
      <c r="M140" s="58">
        <f t="shared" si="20"/>
        <v>2.1036224683894806</v>
      </c>
      <c r="N140" s="40"/>
      <c r="O140" s="40"/>
    </row>
    <row r="141" spans="1:15" ht="18.75" customHeight="1">
      <c r="A141" s="43">
        <v>6</v>
      </c>
      <c r="B141" s="44" t="s">
        <v>149</v>
      </c>
      <c r="C141" s="55">
        <v>107</v>
      </c>
      <c r="D141" s="58">
        <v>3.510498687664042</v>
      </c>
      <c r="E141" s="79">
        <v>3059</v>
      </c>
      <c r="F141" s="55">
        <f t="shared" si="22"/>
        <v>71</v>
      </c>
      <c r="G141" s="55">
        <v>71</v>
      </c>
      <c r="H141" s="55"/>
      <c r="I141" s="58">
        <f t="shared" si="18"/>
        <v>2.3210199411572408</v>
      </c>
      <c r="J141" s="55">
        <v>123</v>
      </c>
      <c r="K141" s="58">
        <f t="shared" si="19"/>
        <v>4.020921869892121</v>
      </c>
      <c r="L141" s="55">
        <f t="shared" si="21"/>
        <v>36</v>
      </c>
      <c r="M141" s="58">
        <f t="shared" si="20"/>
        <v>1.189478746506801</v>
      </c>
      <c r="N141" s="40"/>
      <c r="O141" s="40"/>
    </row>
    <row r="142" spans="1:16" ht="18.75" customHeight="1">
      <c r="A142" s="43">
        <v>7</v>
      </c>
      <c r="B142" s="44" t="s">
        <v>150</v>
      </c>
      <c r="C142" s="55">
        <v>74</v>
      </c>
      <c r="D142" s="58">
        <v>4.373876572798083</v>
      </c>
      <c r="E142" s="79">
        <v>1706</v>
      </c>
      <c r="F142" s="55">
        <f t="shared" si="22"/>
        <v>58</v>
      </c>
      <c r="G142" s="55">
        <v>58</v>
      </c>
      <c r="H142" s="55"/>
      <c r="I142" s="58">
        <f t="shared" si="18"/>
        <v>3.399765533411489</v>
      </c>
      <c r="J142" s="55">
        <v>55</v>
      </c>
      <c r="K142" s="58">
        <f t="shared" si="19"/>
        <v>3.2239155920281357</v>
      </c>
      <c r="L142" s="55">
        <f t="shared" si="21"/>
        <v>16</v>
      </c>
      <c r="M142" s="58">
        <f t="shared" si="20"/>
        <v>0.9741110393865937</v>
      </c>
      <c r="N142" s="40"/>
      <c r="O142" s="40"/>
      <c r="P142" s="1">
        <v>76</v>
      </c>
    </row>
    <row r="143" spans="1:15" ht="18.75" customHeight="1">
      <c r="A143" s="43">
        <v>8</v>
      </c>
      <c r="B143" s="44" t="s">
        <v>151</v>
      </c>
      <c r="C143" s="55">
        <v>67</v>
      </c>
      <c r="D143" s="58">
        <v>4.714989444053484</v>
      </c>
      <c r="E143" s="79">
        <v>1421</v>
      </c>
      <c r="F143" s="55">
        <f t="shared" si="22"/>
        <v>33</v>
      </c>
      <c r="G143" s="55">
        <v>33</v>
      </c>
      <c r="H143" s="55"/>
      <c r="I143" s="58">
        <f t="shared" si="18"/>
        <v>2.322308233638283</v>
      </c>
      <c r="J143" s="55">
        <v>67</v>
      </c>
      <c r="K143" s="58">
        <f t="shared" si="19"/>
        <v>4.714989444053484</v>
      </c>
      <c r="L143" s="55">
        <f t="shared" si="21"/>
        <v>34</v>
      </c>
      <c r="M143" s="58">
        <f t="shared" si="20"/>
        <v>2.392681210415201</v>
      </c>
      <c r="N143" s="40"/>
      <c r="O143" s="40"/>
    </row>
    <row r="144" spans="1:15" ht="18.75" customHeight="1">
      <c r="A144" s="43">
        <v>9</v>
      </c>
      <c r="B144" s="44" t="s">
        <v>152</v>
      </c>
      <c r="C144" s="55">
        <v>57</v>
      </c>
      <c r="D144" s="58">
        <v>2.3680930619027833</v>
      </c>
      <c r="E144" s="79">
        <v>2459</v>
      </c>
      <c r="F144" s="55">
        <f t="shared" si="22"/>
        <v>46</v>
      </c>
      <c r="G144" s="55">
        <v>46</v>
      </c>
      <c r="H144" s="55"/>
      <c r="I144" s="58">
        <f t="shared" si="18"/>
        <v>1.8706791378609189</v>
      </c>
      <c r="J144" s="55">
        <v>105</v>
      </c>
      <c r="K144" s="58">
        <f t="shared" si="19"/>
        <v>4.270028466856446</v>
      </c>
      <c r="L144" s="55">
        <f t="shared" si="21"/>
        <v>11</v>
      </c>
      <c r="M144" s="58">
        <f t="shared" si="20"/>
        <v>0.49741392404186446</v>
      </c>
      <c r="N144" s="40"/>
      <c r="O144" s="40"/>
    </row>
    <row r="145" spans="1:15" ht="18.75" customHeight="1">
      <c r="A145" s="43">
        <v>10</v>
      </c>
      <c r="B145" s="44" t="s">
        <v>153</v>
      </c>
      <c r="C145" s="55">
        <v>84</v>
      </c>
      <c r="D145" s="58">
        <v>2.88659793814433</v>
      </c>
      <c r="E145" s="79">
        <v>2910</v>
      </c>
      <c r="F145" s="55">
        <f t="shared" si="22"/>
        <v>67</v>
      </c>
      <c r="G145" s="55">
        <v>67</v>
      </c>
      <c r="H145" s="55"/>
      <c r="I145" s="58">
        <f t="shared" si="18"/>
        <v>2.302405498281787</v>
      </c>
      <c r="J145" s="55">
        <v>72</v>
      </c>
      <c r="K145" s="58">
        <f t="shared" si="19"/>
        <v>2.4742268041237114</v>
      </c>
      <c r="L145" s="55">
        <f t="shared" si="21"/>
        <v>17</v>
      </c>
      <c r="M145" s="58">
        <f t="shared" si="20"/>
        <v>0.5841924398625427</v>
      </c>
      <c r="N145" s="40"/>
      <c r="O145" s="40"/>
    </row>
    <row r="146" spans="1:15" ht="18.75" customHeight="1">
      <c r="A146" s="43">
        <v>11</v>
      </c>
      <c r="B146" s="44" t="s">
        <v>154</v>
      </c>
      <c r="C146" s="55">
        <v>65</v>
      </c>
      <c r="D146" s="58">
        <v>4.333333333333334</v>
      </c>
      <c r="E146" s="79">
        <v>1500</v>
      </c>
      <c r="F146" s="55">
        <f t="shared" si="22"/>
        <v>55</v>
      </c>
      <c r="G146" s="55">
        <v>55</v>
      </c>
      <c r="H146" s="55"/>
      <c r="I146" s="58">
        <f t="shared" si="18"/>
        <v>3.6666666666666665</v>
      </c>
      <c r="J146" s="55">
        <v>59</v>
      </c>
      <c r="K146" s="58">
        <f t="shared" si="19"/>
        <v>3.933333333333333</v>
      </c>
      <c r="L146" s="55">
        <f t="shared" si="21"/>
        <v>10</v>
      </c>
      <c r="M146" s="58">
        <f t="shared" si="20"/>
        <v>0.6666666666666674</v>
      </c>
      <c r="N146" s="40"/>
      <c r="O146" s="40"/>
    </row>
    <row r="147" spans="1:15" ht="18.75" customHeight="1">
      <c r="A147" s="43">
        <v>12</v>
      </c>
      <c r="B147" s="44" t="s">
        <v>155</v>
      </c>
      <c r="C147" s="55">
        <v>48</v>
      </c>
      <c r="D147" s="58">
        <v>2.9484029484029484</v>
      </c>
      <c r="E147" s="79">
        <v>1627</v>
      </c>
      <c r="F147" s="55">
        <f t="shared" si="22"/>
        <v>29</v>
      </c>
      <c r="G147" s="55">
        <v>29</v>
      </c>
      <c r="H147" s="55"/>
      <c r="I147" s="58">
        <f t="shared" si="18"/>
        <v>1.782421634910879</v>
      </c>
      <c r="J147" s="55">
        <v>49</v>
      </c>
      <c r="K147" s="58">
        <f t="shared" si="19"/>
        <v>3.0116779348494163</v>
      </c>
      <c r="L147" s="55">
        <f t="shared" si="21"/>
        <v>19</v>
      </c>
      <c r="M147" s="58">
        <f t="shared" si="20"/>
        <v>1.1659813134920693</v>
      </c>
      <c r="N147" s="40"/>
      <c r="O147" s="40"/>
    </row>
    <row r="148" spans="1:15" ht="18.75" customHeight="1">
      <c r="A148" s="43">
        <v>13</v>
      </c>
      <c r="B148" s="44" t="s">
        <v>156</v>
      </c>
      <c r="C148" s="55">
        <v>85</v>
      </c>
      <c r="D148" s="58">
        <v>3.91524643021649</v>
      </c>
      <c r="E148" s="79">
        <v>2239</v>
      </c>
      <c r="F148" s="55">
        <f t="shared" si="22"/>
        <v>66</v>
      </c>
      <c r="G148" s="55">
        <v>66</v>
      </c>
      <c r="H148" s="55"/>
      <c r="I148" s="58">
        <f t="shared" si="18"/>
        <v>2.9477445288075033</v>
      </c>
      <c r="J148" s="55">
        <v>104</v>
      </c>
      <c r="K148" s="58">
        <f t="shared" si="19"/>
        <v>4.644930772666369</v>
      </c>
      <c r="L148" s="55">
        <f t="shared" si="21"/>
        <v>19</v>
      </c>
      <c r="M148" s="58">
        <f t="shared" si="20"/>
        <v>0.967501901408987</v>
      </c>
      <c r="N148" s="40"/>
      <c r="O148" s="40"/>
    </row>
    <row r="149" spans="1:15" ht="18.75" customHeight="1">
      <c r="A149" s="43">
        <v>14</v>
      </c>
      <c r="B149" s="44" t="s">
        <v>157</v>
      </c>
      <c r="C149" s="55">
        <v>345</v>
      </c>
      <c r="D149" s="58">
        <v>16.969995081160846</v>
      </c>
      <c r="E149" s="79">
        <v>2012</v>
      </c>
      <c r="F149" s="55">
        <f t="shared" si="22"/>
        <v>170</v>
      </c>
      <c r="G149" s="55">
        <v>170</v>
      </c>
      <c r="H149" s="55"/>
      <c r="I149" s="58">
        <f t="shared" si="18"/>
        <v>8.449304174950298</v>
      </c>
      <c r="J149" s="55">
        <v>139</v>
      </c>
      <c r="K149" s="58">
        <f t="shared" si="19"/>
        <v>6.908548707753479</v>
      </c>
      <c r="L149" s="55">
        <f t="shared" si="21"/>
        <v>175</v>
      </c>
      <c r="M149" s="58">
        <f t="shared" si="20"/>
        <v>8.520690906210548</v>
      </c>
      <c r="N149" s="40"/>
      <c r="O149" s="40"/>
    </row>
    <row r="150" spans="1:15" ht="18.75" customHeight="1">
      <c r="A150" s="43">
        <v>15</v>
      </c>
      <c r="B150" s="44" t="s">
        <v>158</v>
      </c>
      <c r="C150" s="55">
        <v>346</v>
      </c>
      <c r="D150" s="58">
        <v>8.58560794044665</v>
      </c>
      <c r="E150" s="79">
        <v>4215</v>
      </c>
      <c r="F150" s="55">
        <f t="shared" si="22"/>
        <v>212</v>
      </c>
      <c r="G150" s="55">
        <v>212</v>
      </c>
      <c r="H150" s="55"/>
      <c r="I150" s="58">
        <f t="shared" si="18"/>
        <v>5.029655990510083</v>
      </c>
      <c r="J150" s="55">
        <v>170</v>
      </c>
      <c r="K150" s="58">
        <f t="shared" si="19"/>
        <v>4.033214709371293</v>
      </c>
      <c r="L150" s="55">
        <f t="shared" si="21"/>
        <v>134</v>
      </c>
      <c r="M150" s="58">
        <f t="shared" si="20"/>
        <v>3.555951949936567</v>
      </c>
      <c r="N150" s="40"/>
      <c r="O150" s="40"/>
    </row>
    <row r="151" spans="1:15" ht="18.75" customHeight="1">
      <c r="A151" s="43">
        <v>16</v>
      </c>
      <c r="B151" s="44" t="s">
        <v>159</v>
      </c>
      <c r="C151" s="55">
        <v>56</v>
      </c>
      <c r="D151" s="58">
        <v>2.662862577270566</v>
      </c>
      <c r="E151" s="79">
        <v>2118</v>
      </c>
      <c r="F151" s="55">
        <f t="shared" si="22"/>
        <v>46</v>
      </c>
      <c r="G151" s="55">
        <v>46</v>
      </c>
      <c r="H151" s="55"/>
      <c r="I151" s="58">
        <f t="shared" si="18"/>
        <v>2.1718602455146363</v>
      </c>
      <c r="J151" s="55">
        <v>43</v>
      </c>
      <c r="K151" s="58">
        <f t="shared" si="19"/>
        <v>2.0302171860245513</v>
      </c>
      <c r="L151" s="55">
        <f t="shared" si="21"/>
        <v>10</v>
      </c>
      <c r="M151" s="58">
        <f t="shared" si="20"/>
        <v>0.4910023317559298</v>
      </c>
      <c r="N151" s="40"/>
      <c r="O151" s="40"/>
    </row>
    <row r="152" spans="1:15" ht="18.75" customHeight="1">
      <c r="A152" s="43">
        <v>17</v>
      </c>
      <c r="B152" s="44" t="s">
        <v>160</v>
      </c>
      <c r="C152" s="55">
        <v>293</v>
      </c>
      <c r="D152" s="58">
        <v>6.548949485918641</v>
      </c>
      <c r="E152" s="79">
        <v>4510</v>
      </c>
      <c r="F152" s="55">
        <f t="shared" si="22"/>
        <v>170</v>
      </c>
      <c r="G152" s="55">
        <v>170</v>
      </c>
      <c r="H152" s="55"/>
      <c r="I152" s="58">
        <f t="shared" si="18"/>
        <v>3.7694013303769403</v>
      </c>
      <c r="J152" s="55">
        <v>123</v>
      </c>
      <c r="K152" s="58">
        <f t="shared" si="19"/>
        <v>2.727272727272727</v>
      </c>
      <c r="L152" s="55">
        <f t="shared" si="21"/>
        <v>123</v>
      </c>
      <c r="M152" s="58">
        <f t="shared" si="20"/>
        <v>2.7795481555417005</v>
      </c>
      <c r="N152" s="40"/>
      <c r="O152" s="40"/>
    </row>
    <row r="153" spans="1:15" ht="18.75" customHeight="1">
      <c r="A153" s="43">
        <v>18</v>
      </c>
      <c r="B153" s="44" t="s">
        <v>161</v>
      </c>
      <c r="C153" s="55">
        <v>68</v>
      </c>
      <c r="D153" s="58">
        <v>2.4655547498187094</v>
      </c>
      <c r="E153" s="79">
        <v>2755</v>
      </c>
      <c r="F153" s="55">
        <f t="shared" si="22"/>
        <v>55</v>
      </c>
      <c r="G153" s="55">
        <v>55</v>
      </c>
      <c r="H153" s="55"/>
      <c r="I153" s="58">
        <f t="shared" si="18"/>
        <v>1.9963702359346642</v>
      </c>
      <c r="J153" s="55">
        <v>61</v>
      </c>
      <c r="K153" s="58">
        <f t="shared" si="19"/>
        <v>2.2141560798548094</v>
      </c>
      <c r="L153" s="55">
        <f t="shared" si="21"/>
        <v>13</v>
      </c>
      <c r="M153" s="58">
        <f t="shared" si="20"/>
        <v>0.46918451388404514</v>
      </c>
      <c r="N153" s="40"/>
      <c r="O153" s="40"/>
    </row>
    <row r="154" spans="1:15" ht="18.75" customHeight="1">
      <c r="A154" s="43">
        <v>19</v>
      </c>
      <c r="B154" s="44" t="s">
        <v>162</v>
      </c>
      <c r="C154" s="55">
        <v>60</v>
      </c>
      <c r="D154" s="58">
        <v>4.576659038901601</v>
      </c>
      <c r="E154" s="79">
        <v>1299</v>
      </c>
      <c r="F154" s="55">
        <f t="shared" si="22"/>
        <v>48</v>
      </c>
      <c r="G154" s="55">
        <v>48</v>
      </c>
      <c r="H154" s="55"/>
      <c r="I154" s="58">
        <f t="shared" si="18"/>
        <v>3.695150115473441</v>
      </c>
      <c r="J154" s="55">
        <v>66</v>
      </c>
      <c r="K154" s="58">
        <f t="shared" si="19"/>
        <v>5.080831408775981</v>
      </c>
      <c r="L154" s="55">
        <f t="shared" si="21"/>
        <v>12</v>
      </c>
      <c r="M154" s="58">
        <f t="shared" si="20"/>
        <v>0.8815089234281603</v>
      </c>
      <c r="N154" s="40"/>
      <c r="O154" s="40"/>
    </row>
    <row r="155" spans="1:15" ht="18.75" customHeight="1">
      <c r="A155" s="43">
        <v>20</v>
      </c>
      <c r="B155" s="44" t="s">
        <v>163</v>
      </c>
      <c r="C155" s="55">
        <v>119</v>
      </c>
      <c r="D155" s="58">
        <v>14.337349397590362</v>
      </c>
      <c r="E155" s="79">
        <v>893</v>
      </c>
      <c r="F155" s="55">
        <f t="shared" si="22"/>
        <v>60</v>
      </c>
      <c r="G155" s="55">
        <v>60</v>
      </c>
      <c r="H155" s="55"/>
      <c r="I155" s="58">
        <f t="shared" si="18"/>
        <v>6.718924972004479</v>
      </c>
      <c r="J155" s="55">
        <v>63</v>
      </c>
      <c r="K155" s="58">
        <f t="shared" si="19"/>
        <v>7.054871220604703</v>
      </c>
      <c r="L155" s="55">
        <f t="shared" si="21"/>
        <v>59</v>
      </c>
      <c r="M155" s="58">
        <f t="shared" si="20"/>
        <v>7.618424425585883</v>
      </c>
      <c r="N155" s="40"/>
      <c r="O155" s="40"/>
    </row>
    <row r="156" spans="1:15" ht="18.75" customHeight="1">
      <c r="A156" s="43">
        <v>21</v>
      </c>
      <c r="B156" s="44" t="s">
        <v>164</v>
      </c>
      <c r="C156" s="55">
        <v>346</v>
      </c>
      <c r="D156" s="58">
        <v>19.22222222222222</v>
      </c>
      <c r="E156" s="79">
        <v>1803</v>
      </c>
      <c r="F156" s="55">
        <f t="shared" si="22"/>
        <v>147</v>
      </c>
      <c r="G156" s="55">
        <v>147</v>
      </c>
      <c r="H156" s="55"/>
      <c r="I156" s="58">
        <f t="shared" si="18"/>
        <v>8.153078202995008</v>
      </c>
      <c r="J156" s="55">
        <v>121</v>
      </c>
      <c r="K156" s="58">
        <f t="shared" si="19"/>
        <v>6.711037160288408</v>
      </c>
      <c r="L156" s="55">
        <f t="shared" si="21"/>
        <v>199</v>
      </c>
      <c r="M156" s="58">
        <f t="shared" si="20"/>
        <v>11.069144019227213</v>
      </c>
      <c r="N156" s="40"/>
      <c r="O156" s="40"/>
    </row>
    <row r="157" spans="1:15" ht="18.75" customHeight="1">
      <c r="A157" s="43">
        <v>22</v>
      </c>
      <c r="B157" s="44" t="s">
        <v>165</v>
      </c>
      <c r="C157" s="55">
        <v>129</v>
      </c>
      <c r="D157" s="58">
        <v>2.069857697283312</v>
      </c>
      <c r="E157" s="79">
        <v>5267</v>
      </c>
      <c r="F157" s="55">
        <f t="shared" si="22"/>
        <v>79</v>
      </c>
      <c r="G157" s="55">
        <v>79</v>
      </c>
      <c r="H157" s="55"/>
      <c r="I157" s="58">
        <f t="shared" si="18"/>
        <v>1.4999050692994116</v>
      </c>
      <c r="J157" s="55">
        <v>66</v>
      </c>
      <c r="K157" s="58">
        <f t="shared" si="19"/>
        <v>1.2530852477691286</v>
      </c>
      <c r="L157" s="55">
        <f t="shared" si="21"/>
        <v>50</v>
      </c>
      <c r="M157" s="58">
        <f t="shared" si="20"/>
        <v>0.5699526279839002</v>
      </c>
      <c r="N157" s="40"/>
      <c r="O157" s="40"/>
    </row>
    <row r="158" spans="1:15" ht="18.75" customHeight="1">
      <c r="A158" s="43">
        <v>23</v>
      </c>
      <c r="B158" s="44" t="s">
        <v>166</v>
      </c>
      <c r="C158" s="55">
        <v>389</v>
      </c>
      <c r="D158" s="58">
        <v>16.32396139320185</v>
      </c>
      <c r="E158" s="79">
        <v>2562</v>
      </c>
      <c r="F158" s="55">
        <f t="shared" si="22"/>
        <v>185</v>
      </c>
      <c r="G158" s="55">
        <v>185</v>
      </c>
      <c r="H158" s="55"/>
      <c r="I158" s="58">
        <f t="shared" si="18"/>
        <v>7.220921155347384</v>
      </c>
      <c r="J158" s="55">
        <v>69</v>
      </c>
      <c r="K158" s="58">
        <f t="shared" si="19"/>
        <v>2.693208430913349</v>
      </c>
      <c r="L158" s="55">
        <f t="shared" si="21"/>
        <v>204</v>
      </c>
      <c r="M158" s="58">
        <f t="shared" si="20"/>
        <v>9.103040237854465</v>
      </c>
      <c r="N158" s="40"/>
      <c r="O158" s="40"/>
    </row>
    <row r="159" spans="1:15" ht="18.75" customHeight="1">
      <c r="A159" s="43">
        <v>24</v>
      </c>
      <c r="B159" s="44" t="s">
        <v>167</v>
      </c>
      <c r="C159" s="55">
        <v>56</v>
      </c>
      <c r="D159" s="112">
        <v>5.605605605605605</v>
      </c>
      <c r="E159" s="79">
        <v>999</v>
      </c>
      <c r="F159" s="55">
        <f t="shared" si="22"/>
        <v>42</v>
      </c>
      <c r="G159" s="55">
        <v>42</v>
      </c>
      <c r="H159" s="55"/>
      <c r="I159" s="58">
        <f t="shared" si="18"/>
        <v>4.2042042042042045</v>
      </c>
      <c r="J159" s="55">
        <v>52</v>
      </c>
      <c r="K159" s="58">
        <f t="shared" si="19"/>
        <v>5.205205205205205</v>
      </c>
      <c r="L159" s="55">
        <f t="shared" si="21"/>
        <v>14</v>
      </c>
      <c r="M159" s="58">
        <f t="shared" si="20"/>
        <v>1.401401401401401</v>
      </c>
      <c r="N159" s="40"/>
      <c r="O159" s="40"/>
    </row>
    <row r="160" spans="1:15" ht="18.75" customHeight="1">
      <c r="A160" s="43">
        <v>25</v>
      </c>
      <c r="B160" s="44" t="s">
        <v>168</v>
      </c>
      <c r="C160" s="55">
        <v>89</v>
      </c>
      <c r="D160" s="58">
        <v>3.4576534576534574</v>
      </c>
      <c r="E160" s="79">
        <v>2574</v>
      </c>
      <c r="F160" s="55">
        <f t="shared" si="22"/>
        <v>62</v>
      </c>
      <c r="G160" s="55">
        <v>62</v>
      </c>
      <c r="H160" s="55"/>
      <c r="I160" s="58">
        <f t="shared" si="18"/>
        <v>2.4087024087024087</v>
      </c>
      <c r="J160" s="55">
        <v>98</v>
      </c>
      <c r="K160" s="58">
        <f t="shared" si="19"/>
        <v>3.807303807303807</v>
      </c>
      <c r="L160" s="55">
        <f t="shared" si="21"/>
        <v>27</v>
      </c>
      <c r="M160" s="58">
        <f t="shared" si="20"/>
        <v>1.0489510489510487</v>
      </c>
      <c r="N160" s="40"/>
      <c r="O160" s="40"/>
    </row>
    <row r="161" spans="1:15" s="7" customFormat="1" ht="18.75" customHeight="1">
      <c r="A161" s="82" t="s">
        <v>169</v>
      </c>
      <c r="B161" s="83" t="s">
        <v>170</v>
      </c>
      <c r="C161" s="113">
        <f>SUM(C162:C180)</f>
        <v>2152</v>
      </c>
      <c r="D161" s="114">
        <v>6.96</v>
      </c>
      <c r="E161" s="104">
        <f>SUM(E162:E180)</f>
        <v>30974</v>
      </c>
      <c r="F161" s="113">
        <f>SUM(F162:F180)</f>
        <v>1192</v>
      </c>
      <c r="G161" s="96">
        <f>SUM(G162:G180)</f>
        <v>1192</v>
      </c>
      <c r="H161" s="86">
        <f>SUM(H162:H180)</f>
        <v>0</v>
      </c>
      <c r="I161" s="54">
        <f t="shared" si="18"/>
        <v>3.848388971395364</v>
      </c>
      <c r="J161" s="96">
        <f>SUM(J162:J180)</f>
        <v>1609</v>
      </c>
      <c r="K161" s="88">
        <f t="shared" si="19"/>
        <v>5.194679408536191</v>
      </c>
      <c r="L161" s="84">
        <f>SUM(L162:L180)</f>
        <v>960</v>
      </c>
      <c r="M161" s="88">
        <f t="shared" si="20"/>
        <v>3.111611028604636</v>
      </c>
      <c r="N161" s="40"/>
      <c r="O161" s="40"/>
    </row>
    <row r="162" spans="1:15" s="21" customFormat="1" ht="18.75" customHeight="1">
      <c r="A162" s="115">
        <v>1</v>
      </c>
      <c r="B162" s="116" t="s">
        <v>171</v>
      </c>
      <c r="C162" s="117">
        <v>170</v>
      </c>
      <c r="D162" s="118">
        <v>14.014839241549875</v>
      </c>
      <c r="E162" s="119">
        <v>1185</v>
      </c>
      <c r="F162" s="120">
        <f aca="true" t="shared" si="23" ref="F162:F180">G162+H1727</f>
        <v>91</v>
      </c>
      <c r="G162" s="93">
        <v>91</v>
      </c>
      <c r="H162" s="120"/>
      <c r="I162" s="92">
        <f t="shared" si="18"/>
        <v>7.679324894514767</v>
      </c>
      <c r="J162" s="120">
        <v>97</v>
      </c>
      <c r="K162" s="92">
        <f t="shared" si="19"/>
        <v>8.185654008438819</v>
      </c>
      <c r="L162" s="121">
        <f aca="true" t="shared" si="24" ref="L162:L180">C162-F162</f>
        <v>79</v>
      </c>
      <c r="M162" s="92">
        <f t="shared" si="20"/>
        <v>6.335514347035108</v>
      </c>
      <c r="N162" s="131"/>
      <c r="O162" s="131"/>
    </row>
    <row r="163" spans="1:15" ht="18.75" customHeight="1">
      <c r="A163" s="115">
        <v>2</v>
      </c>
      <c r="B163" s="116" t="s">
        <v>172</v>
      </c>
      <c r="C163" s="117">
        <v>207</v>
      </c>
      <c r="D163" s="118">
        <v>16.134060795011692</v>
      </c>
      <c r="E163" s="119">
        <v>1284</v>
      </c>
      <c r="F163" s="120">
        <f t="shared" si="23"/>
        <v>104</v>
      </c>
      <c r="G163" s="55">
        <v>104</v>
      </c>
      <c r="H163" s="120"/>
      <c r="I163" s="58">
        <f t="shared" si="18"/>
        <v>8.09968847352025</v>
      </c>
      <c r="J163" s="56">
        <v>165</v>
      </c>
      <c r="K163" s="58">
        <f t="shared" si="19"/>
        <v>12.850467289719624</v>
      </c>
      <c r="L163" s="57">
        <f t="shared" si="24"/>
        <v>103</v>
      </c>
      <c r="M163" s="58">
        <f t="shared" si="20"/>
        <v>8.034372321491443</v>
      </c>
      <c r="N163" s="40"/>
      <c r="O163" s="40"/>
    </row>
    <row r="164" spans="1:15" ht="18.75" customHeight="1">
      <c r="A164" s="115">
        <v>3</v>
      </c>
      <c r="B164" s="116" t="s">
        <v>173</v>
      </c>
      <c r="C164" s="117">
        <v>235</v>
      </c>
      <c r="D164" s="118">
        <v>13.375071143995445</v>
      </c>
      <c r="E164" s="119">
        <v>1757</v>
      </c>
      <c r="F164" s="120">
        <f t="shared" si="23"/>
        <v>91</v>
      </c>
      <c r="G164" s="55">
        <v>91</v>
      </c>
      <c r="H164" s="120"/>
      <c r="I164" s="58">
        <f t="shared" si="18"/>
        <v>5.179282868525896</v>
      </c>
      <c r="J164" s="56">
        <v>113</v>
      </c>
      <c r="K164" s="58">
        <f t="shared" si="19"/>
        <v>6.4314171883893</v>
      </c>
      <c r="L164" s="57">
        <f t="shared" si="24"/>
        <v>144</v>
      </c>
      <c r="M164" s="58">
        <f t="shared" si="20"/>
        <v>8.19578827546955</v>
      </c>
      <c r="N164" s="40"/>
      <c r="O164" s="40"/>
    </row>
    <row r="165" spans="1:15" ht="18.75" customHeight="1">
      <c r="A165" s="115">
        <v>4</v>
      </c>
      <c r="B165" s="116" t="s">
        <v>174</v>
      </c>
      <c r="C165" s="117">
        <v>102</v>
      </c>
      <c r="D165" s="118">
        <v>5.909617612977984</v>
      </c>
      <c r="E165" s="119">
        <v>1726</v>
      </c>
      <c r="F165" s="120">
        <f t="shared" si="23"/>
        <v>52</v>
      </c>
      <c r="G165" s="55">
        <v>52</v>
      </c>
      <c r="H165" s="120"/>
      <c r="I165" s="58">
        <f t="shared" si="18"/>
        <v>3.0127462340672073</v>
      </c>
      <c r="J165" s="56">
        <v>55</v>
      </c>
      <c r="K165" s="58">
        <f t="shared" si="19"/>
        <v>3.186558516801854</v>
      </c>
      <c r="L165" s="57">
        <f t="shared" si="24"/>
        <v>50</v>
      </c>
      <c r="M165" s="58">
        <f t="shared" si="20"/>
        <v>2.8968713789107765</v>
      </c>
      <c r="N165" s="40"/>
      <c r="O165" s="40"/>
    </row>
    <row r="166" spans="1:15" ht="18.75" customHeight="1">
      <c r="A166" s="115">
        <v>5</v>
      </c>
      <c r="B166" s="116" t="s">
        <v>175</v>
      </c>
      <c r="C166" s="117">
        <v>88</v>
      </c>
      <c r="D166" s="118">
        <v>4.790419161676647</v>
      </c>
      <c r="E166" s="119">
        <v>1888</v>
      </c>
      <c r="F166" s="120">
        <f t="shared" si="23"/>
        <v>73</v>
      </c>
      <c r="G166" s="55">
        <v>73</v>
      </c>
      <c r="H166" s="120"/>
      <c r="I166" s="58">
        <f t="shared" si="18"/>
        <v>3.8665254237288136</v>
      </c>
      <c r="J166" s="56">
        <v>104</v>
      </c>
      <c r="K166" s="58">
        <f t="shared" si="19"/>
        <v>5.508474576271186</v>
      </c>
      <c r="L166" s="57">
        <f t="shared" si="24"/>
        <v>15</v>
      </c>
      <c r="M166" s="58">
        <f t="shared" si="20"/>
        <v>0.9238937379478336</v>
      </c>
      <c r="N166" s="40"/>
      <c r="O166" s="40"/>
    </row>
    <row r="167" spans="1:15" ht="18.75" customHeight="1">
      <c r="A167" s="115">
        <v>6</v>
      </c>
      <c r="B167" s="116" t="s">
        <v>176</v>
      </c>
      <c r="C167" s="117">
        <v>74</v>
      </c>
      <c r="D167" s="118">
        <v>6.451612903225806</v>
      </c>
      <c r="E167" s="119">
        <v>1147</v>
      </c>
      <c r="F167" s="120">
        <f t="shared" si="23"/>
        <v>45</v>
      </c>
      <c r="G167" s="55">
        <v>45</v>
      </c>
      <c r="H167" s="120"/>
      <c r="I167" s="58">
        <f t="shared" si="18"/>
        <v>3.9232781168265043</v>
      </c>
      <c r="J167" s="56">
        <v>100</v>
      </c>
      <c r="K167" s="58">
        <f t="shared" si="19"/>
        <v>8.718395815170009</v>
      </c>
      <c r="L167" s="57">
        <f t="shared" si="24"/>
        <v>29</v>
      </c>
      <c r="M167" s="58">
        <f t="shared" si="20"/>
        <v>2.5283347863993018</v>
      </c>
      <c r="N167" s="41"/>
      <c r="O167" s="40"/>
    </row>
    <row r="168" spans="1:15" ht="18.75" customHeight="1">
      <c r="A168" s="115">
        <v>7</v>
      </c>
      <c r="B168" s="116" t="s">
        <v>177</v>
      </c>
      <c r="C168" s="117">
        <v>177</v>
      </c>
      <c r="D168" s="118">
        <v>12.300208478109798</v>
      </c>
      <c r="E168" s="119">
        <v>1411</v>
      </c>
      <c r="F168" s="120">
        <f t="shared" si="23"/>
        <v>91</v>
      </c>
      <c r="G168" s="55">
        <v>91</v>
      </c>
      <c r="H168" s="120"/>
      <c r="I168" s="58">
        <f t="shared" si="18"/>
        <v>6.449326718639263</v>
      </c>
      <c r="J168" s="56">
        <v>89</v>
      </c>
      <c r="K168" s="58">
        <f t="shared" si="19"/>
        <v>6.307583274273565</v>
      </c>
      <c r="L168" s="57">
        <f t="shared" si="24"/>
        <v>86</v>
      </c>
      <c r="M168" s="58">
        <f t="shared" si="20"/>
        <v>5.850881759470536</v>
      </c>
      <c r="N168" s="40"/>
      <c r="O168" s="40"/>
    </row>
    <row r="169" spans="1:15" ht="18.75" customHeight="1">
      <c r="A169" s="115">
        <v>8</v>
      </c>
      <c r="B169" s="116" t="s">
        <v>178</v>
      </c>
      <c r="C169" s="117">
        <v>46</v>
      </c>
      <c r="D169" s="118">
        <v>3.427719821162444</v>
      </c>
      <c r="E169" s="119">
        <v>1340</v>
      </c>
      <c r="F169" s="120">
        <f t="shared" si="23"/>
        <v>23</v>
      </c>
      <c r="G169" s="55">
        <v>23</v>
      </c>
      <c r="H169" s="120"/>
      <c r="I169" s="58">
        <f t="shared" si="18"/>
        <v>1.7164179104477613</v>
      </c>
      <c r="J169" s="56">
        <v>60</v>
      </c>
      <c r="K169" s="58">
        <f t="shared" si="19"/>
        <v>4.477611940298507</v>
      </c>
      <c r="L169" s="57">
        <f t="shared" si="24"/>
        <v>23</v>
      </c>
      <c r="M169" s="58">
        <f t="shared" si="20"/>
        <v>1.7113019107146827</v>
      </c>
      <c r="N169" s="40"/>
      <c r="O169" s="40"/>
    </row>
    <row r="170" spans="1:15" ht="18.75" customHeight="1">
      <c r="A170" s="115">
        <v>9</v>
      </c>
      <c r="B170" s="116" t="s">
        <v>179</v>
      </c>
      <c r="C170" s="117">
        <v>116</v>
      </c>
      <c r="D170" s="118">
        <v>9.177215189873419</v>
      </c>
      <c r="E170" s="119">
        <v>1264</v>
      </c>
      <c r="F170" s="120">
        <f t="shared" si="23"/>
        <v>80</v>
      </c>
      <c r="G170" s="55">
        <v>80</v>
      </c>
      <c r="H170" s="120"/>
      <c r="I170" s="58">
        <f t="shared" si="18"/>
        <v>6.329113924050633</v>
      </c>
      <c r="J170" s="56">
        <v>67</v>
      </c>
      <c r="K170" s="58">
        <f t="shared" si="19"/>
        <v>5.3006329113924044</v>
      </c>
      <c r="L170" s="57">
        <f t="shared" si="24"/>
        <v>36</v>
      </c>
      <c r="M170" s="58">
        <f t="shared" si="20"/>
        <v>2.8481012658227858</v>
      </c>
      <c r="N170" s="40"/>
      <c r="O170" s="40"/>
    </row>
    <row r="171" spans="1:16" s="21" customFormat="1" ht="18.75" customHeight="1">
      <c r="A171" s="115">
        <v>10</v>
      </c>
      <c r="B171" s="116" t="s">
        <v>249</v>
      </c>
      <c r="C171" s="117">
        <v>99</v>
      </c>
      <c r="D171" s="118">
        <v>3.96</v>
      </c>
      <c r="E171" s="119">
        <v>2683</v>
      </c>
      <c r="F171" s="120">
        <f t="shared" si="23"/>
        <v>59</v>
      </c>
      <c r="G171" s="93">
        <v>59</v>
      </c>
      <c r="H171" s="120"/>
      <c r="I171" s="92">
        <f t="shared" si="18"/>
        <v>2.19903093551994</v>
      </c>
      <c r="J171" s="120">
        <v>131</v>
      </c>
      <c r="K171" s="92">
        <f t="shared" si="19"/>
        <v>4.882594111069698</v>
      </c>
      <c r="L171" s="121">
        <f t="shared" si="24"/>
        <v>40</v>
      </c>
      <c r="M171" s="92">
        <f t="shared" si="20"/>
        <v>1.7609690644800597</v>
      </c>
      <c r="N171" s="40"/>
      <c r="O171" s="40"/>
      <c r="P171" s="1"/>
    </row>
    <row r="172" spans="1:15" ht="18.75" customHeight="1">
      <c r="A172" s="115">
        <v>11</v>
      </c>
      <c r="B172" s="116" t="s">
        <v>180</v>
      </c>
      <c r="C172" s="117">
        <v>33</v>
      </c>
      <c r="D172" s="118">
        <v>4.064039408866995</v>
      </c>
      <c r="E172" s="119">
        <v>755</v>
      </c>
      <c r="F172" s="120">
        <f t="shared" si="23"/>
        <v>7</v>
      </c>
      <c r="G172" s="55">
        <v>7</v>
      </c>
      <c r="H172" s="120"/>
      <c r="I172" s="58">
        <f t="shared" si="18"/>
        <v>0.9271523178807948</v>
      </c>
      <c r="J172" s="56">
        <v>18</v>
      </c>
      <c r="K172" s="58">
        <f t="shared" si="19"/>
        <v>2.384105960264901</v>
      </c>
      <c r="L172" s="57">
        <f t="shared" si="24"/>
        <v>26</v>
      </c>
      <c r="M172" s="58">
        <f t="shared" si="20"/>
        <v>3.1368870909861997</v>
      </c>
      <c r="N172" s="40"/>
      <c r="O172" s="40"/>
    </row>
    <row r="173" spans="1:15" ht="18.75" customHeight="1">
      <c r="A173" s="115">
        <v>12</v>
      </c>
      <c r="B173" s="116" t="s">
        <v>181</v>
      </c>
      <c r="C173" s="117">
        <v>108</v>
      </c>
      <c r="D173" s="118">
        <v>9.16030534351145</v>
      </c>
      <c r="E173" s="119">
        <v>1135</v>
      </c>
      <c r="F173" s="120">
        <f t="shared" si="23"/>
        <v>47</v>
      </c>
      <c r="G173" s="55">
        <v>47</v>
      </c>
      <c r="H173" s="120"/>
      <c r="I173" s="58">
        <f t="shared" si="18"/>
        <v>4.140969162995595</v>
      </c>
      <c r="J173" s="56">
        <v>59</v>
      </c>
      <c r="K173" s="58">
        <f t="shared" si="19"/>
        <v>5.1982378854625555</v>
      </c>
      <c r="L173" s="57">
        <f t="shared" si="24"/>
        <v>61</v>
      </c>
      <c r="M173" s="58">
        <f t="shared" si="20"/>
        <v>5.019336180515855</v>
      </c>
      <c r="N173" s="40"/>
      <c r="O173" s="40"/>
    </row>
    <row r="174" spans="1:15" ht="18.75" customHeight="1">
      <c r="A174" s="115">
        <v>13</v>
      </c>
      <c r="B174" s="116" t="s">
        <v>182</v>
      </c>
      <c r="C174" s="117">
        <v>80</v>
      </c>
      <c r="D174" s="118">
        <v>4.563605248146035</v>
      </c>
      <c r="E174" s="119">
        <v>1729</v>
      </c>
      <c r="F174" s="120">
        <f t="shared" si="23"/>
        <v>60</v>
      </c>
      <c r="G174" s="55">
        <v>60</v>
      </c>
      <c r="H174" s="120"/>
      <c r="I174" s="58">
        <f t="shared" si="18"/>
        <v>3.470213996529786</v>
      </c>
      <c r="J174" s="56">
        <v>54</v>
      </c>
      <c r="K174" s="58">
        <f t="shared" si="19"/>
        <v>3.1231925968768075</v>
      </c>
      <c r="L174" s="57">
        <f t="shared" si="24"/>
        <v>20</v>
      </c>
      <c r="M174" s="58">
        <f t="shared" si="20"/>
        <v>1.0933912516162492</v>
      </c>
      <c r="N174" s="40"/>
      <c r="O174" s="40"/>
    </row>
    <row r="175" spans="1:15" ht="18.75" customHeight="1">
      <c r="A175" s="115">
        <v>14</v>
      </c>
      <c r="B175" s="116" t="s">
        <v>183</v>
      </c>
      <c r="C175" s="117">
        <v>172</v>
      </c>
      <c r="D175" s="118">
        <v>11.139896373056994</v>
      </c>
      <c r="E175" s="119">
        <v>1578</v>
      </c>
      <c r="F175" s="120">
        <f t="shared" si="23"/>
        <v>70</v>
      </c>
      <c r="G175" s="55">
        <v>70</v>
      </c>
      <c r="H175" s="120"/>
      <c r="I175" s="58">
        <f t="shared" si="18"/>
        <v>4.435994930291509</v>
      </c>
      <c r="J175" s="56">
        <v>89</v>
      </c>
      <c r="K175" s="58">
        <f t="shared" si="19"/>
        <v>5.640050697084917</v>
      </c>
      <c r="L175" s="57">
        <f t="shared" si="24"/>
        <v>102</v>
      </c>
      <c r="M175" s="58">
        <f t="shared" si="20"/>
        <v>6.703901442765485</v>
      </c>
      <c r="N175" s="40"/>
      <c r="O175" s="40"/>
    </row>
    <row r="176" spans="1:15" ht="18.75" customHeight="1">
      <c r="A176" s="115">
        <v>15</v>
      </c>
      <c r="B176" s="116" t="s">
        <v>248</v>
      </c>
      <c r="C176" s="117">
        <v>57</v>
      </c>
      <c r="D176" s="118">
        <v>3.4545454545454546</v>
      </c>
      <c r="E176" s="119">
        <v>1650</v>
      </c>
      <c r="F176" s="120">
        <f t="shared" si="23"/>
        <v>35</v>
      </c>
      <c r="G176" s="55">
        <v>35</v>
      </c>
      <c r="H176" s="120"/>
      <c r="I176" s="58">
        <f t="shared" si="18"/>
        <v>2.1212121212121215</v>
      </c>
      <c r="J176" s="56">
        <v>74</v>
      </c>
      <c r="K176" s="58">
        <f t="shared" si="19"/>
        <v>4.484848484848484</v>
      </c>
      <c r="L176" s="57">
        <f t="shared" si="24"/>
        <v>22</v>
      </c>
      <c r="M176" s="58">
        <f t="shared" si="20"/>
        <v>1.333333333333333</v>
      </c>
      <c r="N176" s="40"/>
      <c r="O176" s="40"/>
    </row>
    <row r="177" spans="1:15" ht="18.75" customHeight="1">
      <c r="A177" s="115">
        <v>16</v>
      </c>
      <c r="B177" s="116" t="s">
        <v>184</v>
      </c>
      <c r="C177" s="117">
        <v>145</v>
      </c>
      <c r="D177" s="118">
        <v>6.021594684385382</v>
      </c>
      <c r="E177" s="119">
        <v>2476</v>
      </c>
      <c r="F177" s="120">
        <f t="shared" si="23"/>
        <v>93</v>
      </c>
      <c r="G177" s="55">
        <v>93</v>
      </c>
      <c r="H177" s="120"/>
      <c r="I177" s="58">
        <f t="shared" si="18"/>
        <v>3.756058158319871</v>
      </c>
      <c r="J177" s="56">
        <v>101</v>
      </c>
      <c r="K177" s="58">
        <f t="shared" si="19"/>
        <v>4.079159935379645</v>
      </c>
      <c r="L177" s="57">
        <f t="shared" si="24"/>
        <v>52</v>
      </c>
      <c r="M177" s="58">
        <f t="shared" si="20"/>
        <v>2.2655365260655107</v>
      </c>
      <c r="N177" s="40"/>
      <c r="O177" s="40"/>
    </row>
    <row r="178" spans="1:15" s="21" customFormat="1" ht="18.75" customHeight="1">
      <c r="A178" s="115">
        <v>17</v>
      </c>
      <c r="B178" s="116" t="s">
        <v>250</v>
      </c>
      <c r="C178" s="117">
        <v>117</v>
      </c>
      <c r="D178" s="118">
        <v>3.38</v>
      </c>
      <c r="E178" s="119">
        <v>3459</v>
      </c>
      <c r="F178" s="120">
        <f t="shared" si="23"/>
        <v>83</v>
      </c>
      <c r="G178" s="93">
        <v>83</v>
      </c>
      <c r="H178" s="120"/>
      <c r="I178" s="92">
        <f t="shared" si="18"/>
        <v>2.3995374385660595</v>
      </c>
      <c r="J178" s="120">
        <v>143</v>
      </c>
      <c r="K178" s="92">
        <f t="shared" si="19"/>
        <v>4.134142815842729</v>
      </c>
      <c r="L178" s="121">
        <f t="shared" si="24"/>
        <v>34</v>
      </c>
      <c r="M178" s="92">
        <f t="shared" si="20"/>
        <v>0.9804625614339404</v>
      </c>
      <c r="N178" s="131"/>
      <c r="O178" s="131"/>
    </row>
    <row r="179" spans="1:15" ht="18.75" customHeight="1">
      <c r="A179" s="115">
        <v>18</v>
      </c>
      <c r="B179" s="116" t="s">
        <v>185</v>
      </c>
      <c r="C179" s="117">
        <v>58</v>
      </c>
      <c r="D179" s="118">
        <v>4.341317365269461</v>
      </c>
      <c r="E179" s="119">
        <v>1336</v>
      </c>
      <c r="F179" s="120">
        <f t="shared" si="23"/>
        <v>36</v>
      </c>
      <c r="G179" s="55">
        <v>36</v>
      </c>
      <c r="H179" s="120"/>
      <c r="I179" s="58">
        <f t="shared" si="18"/>
        <v>2.694610778443114</v>
      </c>
      <c r="J179" s="56">
        <v>43</v>
      </c>
      <c r="K179" s="58">
        <f t="shared" si="19"/>
        <v>3.218562874251497</v>
      </c>
      <c r="L179" s="57">
        <f t="shared" si="24"/>
        <v>22</v>
      </c>
      <c r="M179" s="58">
        <f t="shared" si="20"/>
        <v>1.646706586826347</v>
      </c>
      <c r="N179" s="40"/>
      <c r="O179" s="40"/>
    </row>
    <row r="180" spans="1:15" ht="18.75" customHeight="1">
      <c r="A180" s="115">
        <v>19</v>
      </c>
      <c r="B180" s="116" t="s">
        <v>186</v>
      </c>
      <c r="C180" s="117">
        <v>68</v>
      </c>
      <c r="D180" s="118">
        <v>5.996472663139329</v>
      </c>
      <c r="E180" s="119">
        <v>1171</v>
      </c>
      <c r="F180" s="120">
        <f t="shared" si="23"/>
        <v>52</v>
      </c>
      <c r="G180" s="55">
        <v>52</v>
      </c>
      <c r="H180" s="120"/>
      <c r="I180" s="58">
        <f t="shared" si="18"/>
        <v>4.44064901793339</v>
      </c>
      <c r="J180" s="56">
        <v>47</v>
      </c>
      <c r="K180" s="58">
        <f t="shared" si="19"/>
        <v>4.013663535439795</v>
      </c>
      <c r="L180" s="57">
        <f t="shared" si="24"/>
        <v>16</v>
      </c>
      <c r="M180" s="58">
        <f t="shared" si="20"/>
        <v>1.5558236452059386</v>
      </c>
      <c r="N180" s="40"/>
      <c r="O180" s="40"/>
    </row>
    <row r="181" spans="1:15" s="42" customFormat="1" ht="18.75" customHeight="1">
      <c r="A181" s="47" t="s">
        <v>187</v>
      </c>
      <c r="B181" s="48" t="s">
        <v>188</v>
      </c>
      <c r="C181" s="49">
        <f>SUM(C182:C210)</f>
        <v>3789</v>
      </c>
      <c r="D181" s="50">
        <v>6.81</v>
      </c>
      <c r="E181" s="122">
        <f>SUM(E182:E210)</f>
        <v>56213</v>
      </c>
      <c r="F181" s="49">
        <f>SUM(F182:F210)</f>
        <v>2148</v>
      </c>
      <c r="G181" s="51">
        <f>SUM(G182:G210)</f>
        <v>2105</v>
      </c>
      <c r="H181" s="52">
        <f>SUM(H182:H210)</f>
        <v>43</v>
      </c>
      <c r="I181" s="50">
        <f t="shared" si="18"/>
        <v>3.8211801540568904</v>
      </c>
      <c r="J181" s="49">
        <f>SUM(J182:J210)</f>
        <v>3645</v>
      </c>
      <c r="K181" s="54">
        <f t="shared" si="19"/>
        <v>6.484265205557434</v>
      </c>
      <c r="L181" s="53">
        <f>SUM(L182:L210)</f>
        <v>1641</v>
      </c>
      <c r="M181" s="54">
        <f t="shared" si="20"/>
        <v>2.9888198459431092</v>
      </c>
      <c r="N181" s="40"/>
      <c r="O181" s="41"/>
    </row>
    <row r="182" spans="1:15" s="42" customFormat="1" ht="18.75" customHeight="1">
      <c r="A182" s="55">
        <v>1</v>
      </c>
      <c r="B182" s="28" t="s">
        <v>189</v>
      </c>
      <c r="C182" s="56">
        <v>30</v>
      </c>
      <c r="D182" s="45">
        <v>0.75</v>
      </c>
      <c r="E182" s="59">
        <v>4088</v>
      </c>
      <c r="F182" s="55">
        <f>G182+H182</f>
        <v>22</v>
      </c>
      <c r="G182" s="55">
        <v>22</v>
      </c>
      <c r="H182" s="43"/>
      <c r="I182" s="58">
        <f t="shared" si="18"/>
        <v>0.538160469667319</v>
      </c>
      <c r="J182" s="55">
        <v>16</v>
      </c>
      <c r="K182" s="58">
        <f t="shared" si="19"/>
        <v>0.3913894324853229</v>
      </c>
      <c r="L182" s="57">
        <f aca="true" t="shared" si="25" ref="L182:L210">C182-F182</f>
        <v>8</v>
      </c>
      <c r="M182" s="58">
        <f t="shared" si="20"/>
        <v>0.211839530332681</v>
      </c>
      <c r="N182" s="40"/>
      <c r="O182" s="41"/>
    </row>
    <row r="183" spans="1:15" s="42" customFormat="1" ht="18.75" customHeight="1">
      <c r="A183" s="55">
        <v>2</v>
      </c>
      <c r="B183" s="28" t="s">
        <v>190</v>
      </c>
      <c r="C183" s="59">
        <v>151</v>
      </c>
      <c r="D183" s="60">
        <v>20.74</v>
      </c>
      <c r="E183" s="59">
        <v>735</v>
      </c>
      <c r="F183" s="55">
        <f>G183+H183</f>
        <v>96</v>
      </c>
      <c r="G183" s="55">
        <v>93</v>
      </c>
      <c r="H183" s="56">
        <v>3</v>
      </c>
      <c r="I183" s="58">
        <f t="shared" si="18"/>
        <v>13.061224489795919</v>
      </c>
      <c r="J183" s="123">
        <v>130</v>
      </c>
      <c r="K183" s="58">
        <f t="shared" si="19"/>
        <v>17.687074829931973</v>
      </c>
      <c r="L183" s="57">
        <f t="shared" si="25"/>
        <v>55</v>
      </c>
      <c r="M183" s="58">
        <f t="shared" si="20"/>
        <v>7.67877551020408</v>
      </c>
      <c r="N183" s="40"/>
      <c r="O183" s="41"/>
    </row>
    <row r="184" spans="1:15" s="42" customFormat="1" ht="18.75" customHeight="1">
      <c r="A184" s="55">
        <v>3</v>
      </c>
      <c r="B184" s="29" t="s">
        <v>191</v>
      </c>
      <c r="C184" s="59">
        <v>157</v>
      </c>
      <c r="D184" s="61">
        <v>22.82</v>
      </c>
      <c r="E184" s="59">
        <v>691</v>
      </c>
      <c r="F184" s="55">
        <f aca="true" t="shared" si="26" ref="F184:F210">G184+H184</f>
        <v>98</v>
      </c>
      <c r="G184" s="55">
        <v>98</v>
      </c>
      <c r="H184" s="56"/>
      <c r="I184" s="58">
        <f t="shared" si="18"/>
        <v>14.182344428364688</v>
      </c>
      <c r="J184" s="123">
        <v>123</v>
      </c>
      <c r="K184" s="58">
        <f t="shared" si="19"/>
        <v>17.80028943560058</v>
      </c>
      <c r="L184" s="57">
        <f t="shared" si="25"/>
        <v>59</v>
      </c>
      <c r="M184" s="58">
        <f t="shared" si="20"/>
        <v>8.637655571635312</v>
      </c>
      <c r="N184" s="40"/>
      <c r="O184" s="41"/>
    </row>
    <row r="185" spans="1:15" s="42" customFormat="1" ht="18.75" customHeight="1">
      <c r="A185" s="55">
        <v>4</v>
      </c>
      <c r="B185" s="30" t="s">
        <v>192</v>
      </c>
      <c r="C185" s="59">
        <v>378</v>
      </c>
      <c r="D185" s="61">
        <v>28.72</v>
      </c>
      <c r="E185" s="59">
        <v>1345</v>
      </c>
      <c r="F185" s="55">
        <f t="shared" si="26"/>
        <v>182</v>
      </c>
      <c r="G185" s="55">
        <v>176</v>
      </c>
      <c r="H185" s="56">
        <v>6</v>
      </c>
      <c r="I185" s="58">
        <f t="shared" si="18"/>
        <v>13.531598513011152</v>
      </c>
      <c r="J185" s="123">
        <v>368</v>
      </c>
      <c r="K185" s="58">
        <f t="shared" si="19"/>
        <v>27.360594795539033</v>
      </c>
      <c r="L185" s="57">
        <f t="shared" si="25"/>
        <v>196</v>
      </c>
      <c r="M185" s="58">
        <f t="shared" si="20"/>
        <v>15.188401486988846</v>
      </c>
      <c r="N185" s="40"/>
      <c r="O185" s="41"/>
    </row>
    <row r="186" spans="1:15" s="42" customFormat="1" ht="18.75" customHeight="1">
      <c r="A186" s="55">
        <v>5</v>
      </c>
      <c r="B186" s="30" t="s">
        <v>193</v>
      </c>
      <c r="C186" s="59">
        <v>388</v>
      </c>
      <c r="D186" s="61">
        <v>20.5</v>
      </c>
      <c r="E186" s="59">
        <v>1930</v>
      </c>
      <c r="F186" s="55">
        <f t="shared" si="26"/>
        <v>215</v>
      </c>
      <c r="G186" s="55">
        <v>215</v>
      </c>
      <c r="H186" s="56"/>
      <c r="I186" s="58">
        <f t="shared" si="18"/>
        <v>11.139896373056994</v>
      </c>
      <c r="J186" s="123">
        <v>295</v>
      </c>
      <c r="K186" s="58">
        <f t="shared" si="19"/>
        <v>15.284974093264248</v>
      </c>
      <c r="L186" s="57">
        <f t="shared" si="25"/>
        <v>173</v>
      </c>
      <c r="M186" s="58">
        <f t="shared" si="20"/>
        <v>9.360103626943006</v>
      </c>
      <c r="N186" s="40"/>
      <c r="O186" s="41"/>
    </row>
    <row r="187" spans="1:15" s="42" customFormat="1" ht="18.75" customHeight="1">
      <c r="A187" s="55">
        <v>6</v>
      </c>
      <c r="B187" s="28" t="s">
        <v>194</v>
      </c>
      <c r="C187" s="59">
        <v>279</v>
      </c>
      <c r="D187" s="61">
        <v>24.37</v>
      </c>
      <c r="E187" s="59">
        <v>1142</v>
      </c>
      <c r="F187" s="55">
        <f t="shared" si="26"/>
        <v>148</v>
      </c>
      <c r="G187" s="55">
        <v>148</v>
      </c>
      <c r="H187" s="56"/>
      <c r="I187" s="58">
        <f aca="true" t="shared" si="27" ref="I187:I210">F187/E187*100</f>
        <v>12.95971978984238</v>
      </c>
      <c r="J187" s="123">
        <v>192</v>
      </c>
      <c r="K187" s="58">
        <f aca="true" t="shared" si="28" ref="K187:K228">J187/E187*100</f>
        <v>16.81260945709282</v>
      </c>
      <c r="L187" s="57">
        <f t="shared" si="25"/>
        <v>131</v>
      </c>
      <c r="M187" s="58">
        <f t="shared" si="20"/>
        <v>11.410280210157621</v>
      </c>
      <c r="N187" s="40"/>
      <c r="O187" s="41"/>
    </row>
    <row r="188" spans="1:15" s="42" customFormat="1" ht="18.75" customHeight="1">
      <c r="A188" s="55">
        <v>7</v>
      </c>
      <c r="B188" s="29" t="s">
        <v>195</v>
      </c>
      <c r="C188" s="59">
        <v>297</v>
      </c>
      <c r="D188" s="61">
        <v>29.23</v>
      </c>
      <c r="E188" s="59">
        <v>1031</v>
      </c>
      <c r="F188" s="55">
        <f t="shared" si="26"/>
        <v>140</v>
      </c>
      <c r="G188" s="55">
        <v>134</v>
      </c>
      <c r="H188" s="56">
        <v>6</v>
      </c>
      <c r="I188" s="58">
        <f t="shared" si="27"/>
        <v>13.579049466537343</v>
      </c>
      <c r="J188" s="123">
        <v>253</v>
      </c>
      <c r="K188" s="58">
        <f t="shared" si="28"/>
        <v>24.539282250242483</v>
      </c>
      <c r="L188" s="57">
        <f t="shared" si="25"/>
        <v>157</v>
      </c>
      <c r="M188" s="58">
        <f aca="true" t="shared" si="29" ref="M188:M228">D188-I188</f>
        <v>15.650950533462657</v>
      </c>
      <c r="N188" s="40"/>
      <c r="O188" s="41"/>
    </row>
    <row r="189" spans="1:15" s="42" customFormat="1" ht="18.75" customHeight="1">
      <c r="A189" s="55">
        <v>8</v>
      </c>
      <c r="B189" s="28" t="s">
        <v>196</v>
      </c>
      <c r="C189" s="59">
        <v>288</v>
      </c>
      <c r="D189" s="61">
        <v>32.18</v>
      </c>
      <c r="E189" s="59">
        <v>903</v>
      </c>
      <c r="F189" s="55">
        <f t="shared" si="26"/>
        <v>139</v>
      </c>
      <c r="G189" s="55">
        <v>139</v>
      </c>
      <c r="H189" s="56"/>
      <c r="I189" s="58">
        <f t="shared" si="27"/>
        <v>15.39313399778516</v>
      </c>
      <c r="J189" s="123">
        <v>302</v>
      </c>
      <c r="K189" s="58">
        <f t="shared" si="28"/>
        <v>33.44407530454042</v>
      </c>
      <c r="L189" s="57">
        <f t="shared" si="25"/>
        <v>149</v>
      </c>
      <c r="M189" s="58">
        <f t="shared" si="29"/>
        <v>16.78686600221484</v>
      </c>
      <c r="N189" s="40"/>
      <c r="O189" s="41"/>
    </row>
    <row r="190" spans="1:15" s="42" customFormat="1" ht="18.75" customHeight="1">
      <c r="A190" s="55">
        <v>9</v>
      </c>
      <c r="B190" s="28" t="s">
        <v>197</v>
      </c>
      <c r="C190" s="59">
        <v>54</v>
      </c>
      <c r="D190" s="61">
        <v>9.34</v>
      </c>
      <c r="E190" s="59">
        <v>591</v>
      </c>
      <c r="F190" s="55">
        <f t="shared" si="26"/>
        <v>38</v>
      </c>
      <c r="G190" s="55">
        <v>38</v>
      </c>
      <c r="H190" s="56"/>
      <c r="I190" s="58">
        <f t="shared" si="27"/>
        <v>6.429780033840947</v>
      </c>
      <c r="J190" s="123">
        <v>143</v>
      </c>
      <c r="K190" s="58">
        <f t="shared" si="28"/>
        <v>24.196277495769884</v>
      </c>
      <c r="L190" s="57">
        <f t="shared" si="25"/>
        <v>16</v>
      </c>
      <c r="M190" s="58">
        <f t="shared" si="29"/>
        <v>2.910219966159053</v>
      </c>
      <c r="N190" s="40"/>
      <c r="O190" s="41"/>
    </row>
    <row r="191" spans="1:15" s="42" customFormat="1" ht="18.75" customHeight="1">
      <c r="A191" s="55">
        <v>10</v>
      </c>
      <c r="B191" s="28" t="s">
        <v>198</v>
      </c>
      <c r="C191" s="59">
        <v>206</v>
      </c>
      <c r="D191" s="61">
        <v>19.31</v>
      </c>
      <c r="E191" s="59">
        <v>1088</v>
      </c>
      <c r="F191" s="55">
        <f t="shared" si="26"/>
        <v>105</v>
      </c>
      <c r="G191" s="55">
        <v>105</v>
      </c>
      <c r="H191" s="56"/>
      <c r="I191" s="58">
        <f t="shared" si="27"/>
        <v>9.650735294117647</v>
      </c>
      <c r="J191" s="123">
        <v>30</v>
      </c>
      <c r="K191" s="58">
        <f t="shared" si="28"/>
        <v>2.7573529411764706</v>
      </c>
      <c r="L191" s="57">
        <f t="shared" si="25"/>
        <v>101</v>
      </c>
      <c r="M191" s="58">
        <f t="shared" si="29"/>
        <v>9.659264705882352</v>
      </c>
      <c r="N191" s="40"/>
      <c r="O191" s="41"/>
    </row>
    <row r="192" spans="1:15" s="42" customFormat="1" ht="18.75" customHeight="1">
      <c r="A192" s="55">
        <v>11</v>
      </c>
      <c r="B192" s="28" t="s">
        <v>199</v>
      </c>
      <c r="C192" s="59">
        <v>226</v>
      </c>
      <c r="D192" s="62">
        <v>20.55</v>
      </c>
      <c r="E192" s="59">
        <v>1123</v>
      </c>
      <c r="F192" s="55">
        <f t="shared" si="26"/>
        <v>108</v>
      </c>
      <c r="G192" s="55">
        <v>108</v>
      </c>
      <c r="H192" s="56"/>
      <c r="I192" s="58">
        <f t="shared" si="27"/>
        <v>9.617097061442564</v>
      </c>
      <c r="J192" s="123">
        <v>295</v>
      </c>
      <c r="K192" s="58">
        <f t="shared" si="28"/>
        <v>26.268922528940337</v>
      </c>
      <c r="L192" s="57">
        <f t="shared" si="25"/>
        <v>118</v>
      </c>
      <c r="M192" s="58">
        <f t="shared" si="29"/>
        <v>10.932902938557437</v>
      </c>
      <c r="N192" s="40"/>
      <c r="O192" s="41"/>
    </row>
    <row r="193" spans="1:15" s="42" customFormat="1" ht="18.75" customHeight="1">
      <c r="A193" s="55">
        <v>12</v>
      </c>
      <c r="B193" s="28" t="s">
        <v>200</v>
      </c>
      <c r="C193" s="59">
        <v>58</v>
      </c>
      <c r="D193" s="62">
        <v>3.64</v>
      </c>
      <c r="E193" s="59">
        <v>1619</v>
      </c>
      <c r="F193" s="55">
        <f t="shared" si="26"/>
        <v>48</v>
      </c>
      <c r="G193" s="55">
        <v>48</v>
      </c>
      <c r="H193" s="56"/>
      <c r="I193" s="58">
        <f t="shared" si="27"/>
        <v>2.964793082149475</v>
      </c>
      <c r="J193" s="123">
        <v>100</v>
      </c>
      <c r="K193" s="58">
        <f t="shared" si="28"/>
        <v>6.176652254478073</v>
      </c>
      <c r="L193" s="57">
        <f t="shared" si="25"/>
        <v>10</v>
      </c>
      <c r="M193" s="58">
        <f t="shared" si="29"/>
        <v>0.6752069178505251</v>
      </c>
      <c r="N193" s="40"/>
      <c r="O193" s="41"/>
    </row>
    <row r="194" spans="1:15" s="42" customFormat="1" ht="18.75" customHeight="1">
      <c r="A194" s="55">
        <v>13</v>
      </c>
      <c r="B194" s="28" t="s">
        <v>201</v>
      </c>
      <c r="C194" s="59">
        <v>234</v>
      </c>
      <c r="D194" s="62">
        <v>11.58</v>
      </c>
      <c r="E194" s="59">
        <v>2058</v>
      </c>
      <c r="F194" s="55">
        <f t="shared" si="26"/>
        <v>116</v>
      </c>
      <c r="G194" s="55">
        <v>116</v>
      </c>
      <c r="H194" s="56"/>
      <c r="I194" s="58">
        <f t="shared" si="27"/>
        <v>5.636540330417882</v>
      </c>
      <c r="J194" s="123">
        <v>237</v>
      </c>
      <c r="K194" s="58">
        <f t="shared" si="28"/>
        <v>11.51603498542274</v>
      </c>
      <c r="L194" s="57">
        <f t="shared" si="25"/>
        <v>118</v>
      </c>
      <c r="M194" s="58">
        <f t="shared" si="29"/>
        <v>5.9434596695821185</v>
      </c>
      <c r="N194" s="40"/>
      <c r="O194" s="41"/>
    </row>
    <row r="195" spans="1:15" s="42" customFormat="1" ht="18.75" customHeight="1">
      <c r="A195" s="55">
        <v>14</v>
      </c>
      <c r="B195" s="28" t="s">
        <v>202</v>
      </c>
      <c r="C195" s="59">
        <v>147</v>
      </c>
      <c r="D195" s="61">
        <v>7.4</v>
      </c>
      <c r="E195" s="59">
        <v>2013</v>
      </c>
      <c r="F195" s="55">
        <f t="shared" si="26"/>
        <v>84</v>
      </c>
      <c r="G195" s="55">
        <v>81</v>
      </c>
      <c r="H195" s="56">
        <v>3</v>
      </c>
      <c r="I195" s="58">
        <f t="shared" si="27"/>
        <v>4.172876304023846</v>
      </c>
      <c r="J195" s="123">
        <v>153</v>
      </c>
      <c r="K195" s="58">
        <f t="shared" si="28"/>
        <v>7.600596125186289</v>
      </c>
      <c r="L195" s="57">
        <f t="shared" si="25"/>
        <v>63</v>
      </c>
      <c r="M195" s="58">
        <f t="shared" si="29"/>
        <v>3.2271236959761547</v>
      </c>
      <c r="N195" s="40"/>
      <c r="O195" s="41"/>
    </row>
    <row r="196" spans="1:15" s="42" customFormat="1" ht="18.75" customHeight="1">
      <c r="A196" s="55">
        <v>15</v>
      </c>
      <c r="B196" s="28" t="s">
        <v>203</v>
      </c>
      <c r="C196" s="59">
        <v>62</v>
      </c>
      <c r="D196" s="61">
        <v>4.58</v>
      </c>
      <c r="E196" s="59">
        <v>1357</v>
      </c>
      <c r="F196" s="55">
        <f t="shared" si="26"/>
        <v>45</v>
      </c>
      <c r="G196" s="55">
        <v>45</v>
      </c>
      <c r="H196" s="56"/>
      <c r="I196" s="58">
        <f t="shared" si="27"/>
        <v>3.316138540899042</v>
      </c>
      <c r="J196" s="123">
        <v>59</v>
      </c>
      <c r="K196" s="58">
        <f t="shared" si="28"/>
        <v>4.3478260869565215</v>
      </c>
      <c r="L196" s="57">
        <f t="shared" si="25"/>
        <v>17</v>
      </c>
      <c r="M196" s="58">
        <f t="shared" si="29"/>
        <v>1.263861459100958</v>
      </c>
      <c r="N196" s="40"/>
      <c r="O196" s="41"/>
    </row>
    <row r="197" spans="1:15" s="42" customFormat="1" ht="18.75" customHeight="1">
      <c r="A197" s="55">
        <v>16</v>
      </c>
      <c r="B197" s="28" t="s">
        <v>204</v>
      </c>
      <c r="C197" s="59">
        <v>67</v>
      </c>
      <c r="D197" s="61">
        <v>3.19</v>
      </c>
      <c r="E197" s="59">
        <v>2097</v>
      </c>
      <c r="F197" s="55">
        <f t="shared" si="26"/>
        <v>42</v>
      </c>
      <c r="G197" s="55">
        <v>39</v>
      </c>
      <c r="H197" s="56">
        <v>3</v>
      </c>
      <c r="I197" s="58">
        <f t="shared" si="27"/>
        <v>2.0028612303290414</v>
      </c>
      <c r="J197" s="123">
        <v>46</v>
      </c>
      <c r="K197" s="58">
        <f t="shared" si="28"/>
        <v>2.193609918931807</v>
      </c>
      <c r="L197" s="57">
        <f t="shared" si="25"/>
        <v>25</v>
      </c>
      <c r="M197" s="58">
        <f t="shared" si="29"/>
        <v>1.1871387696709585</v>
      </c>
      <c r="N197" s="40"/>
      <c r="O197" s="41"/>
    </row>
    <row r="198" spans="1:15" s="42" customFormat="1" ht="18.75" customHeight="1">
      <c r="A198" s="55">
        <v>17</v>
      </c>
      <c r="B198" s="28" t="s">
        <v>205</v>
      </c>
      <c r="C198" s="59">
        <v>133</v>
      </c>
      <c r="D198" s="61">
        <v>8.42</v>
      </c>
      <c r="E198" s="59">
        <v>1591</v>
      </c>
      <c r="F198" s="55">
        <f t="shared" si="26"/>
        <v>76</v>
      </c>
      <c r="G198" s="55">
        <v>76</v>
      </c>
      <c r="H198" s="56"/>
      <c r="I198" s="58">
        <f t="shared" si="27"/>
        <v>4.776869893148962</v>
      </c>
      <c r="J198" s="123">
        <v>85</v>
      </c>
      <c r="K198" s="58">
        <f t="shared" si="28"/>
        <v>5.342551854179761</v>
      </c>
      <c r="L198" s="57">
        <f t="shared" si="25"/>
        <v>57</v>
      </c>
      <c r="M198" s="58">
        <f t="shared" si="29"/>
        <v>3.6431301068510376</v>
      </c>
      <c r="N198" s="40"/>
      <c r="O198" s="41"/>
    </row>
    <row r="199" spans="1:15" s="42" customFormat="1" ht="18.75" customHeight="1">
      <c r="A199" s="55">
        <v>18</v>
      </c>
      <c r="B199" s="28" t="s">
        <v>206</v>
      </c>
      <c r="C199" s="59">
        <v>27</v>
      </c>
      <c r="D199" s="61">
        <v>2.42</v>
      </c>
      <c r="E199" s="59">
        <v>1119</v>
      </c>
      <c r="F199" s="55">
        <f t="shared" si="26"/>
        <v>26</v>
      </c>
      <c r="G199" s="55">
        <v>26</v>
      </c>
      <c r="H199" s="56"/>
      <c r="I199" s="58">
        <f t="shared" si="27"/>
        <v>2.323503127792672</v>
      </c>
      <c r="J199" s="123">
        <v>32</v>
      </c>
      <c r="K199" s="58">
        <f t="shared" si="28"/>
        <v>2.8596961572832886</v>
      </c>
      <c r="L199" s="57">
        <f t="shared" si="25"/>
        <v>1</v>
      </c>
      <c r="M199" s="58">
        <f t="shared" si="29"/>
        <v>0.09649687220732783</v>
      </c>
      <c r="N199" s="40"/>
      <c r="O199" s="41"/>
    </row>
    <row r="200" spans="1:15" s="42" customFormat="1" ht="18.75" customHeight="1">
      <c r="A200" s="55">
        <v>19</v>
      </c>
      <c r="B200" s="28" t="s">
        <v>207</v>
      </c>
      <c r="C200" s="59">
        <v>35</v>
      </c>
      <c r="D200" s="61">
        <v>1.44</v>
      </c>
      <c r="E200" s="59">
        <v>2415</v>
      </c>
      <c r="F200" s="55">
        <f t="shared" si="26"/>
        <v>24</v>
      </c>
      <c r="G200" s="55">
        <v>19</v>
      </c>
      <c r="H200" s="56">
        <v>5</v>
      </c>
      <c r="I200" s="58">
        <f t="shared" si="27"/>
        <v>0.9937888198757764</v>
      </c>
      <c r="J200" s="123">
        <v>42</v>
      </c>
      <c r="K200" s="58">
        <f t="shared" si="28"/>
        <v>1.7391304347826086</v>
      </c>
      <c r="L200" s="57">
        <f t="shared" si="25"/>
        <v>11</v>
      </c>
      <c r="M200" s="58">
        <f t="shared" si="29"/>
        <v>0.44621118012422356</v>
      </c>
      <c r="N200" s="40"/>
      <c r="O200" s="41"/>
    </row>
    <row r="201" spans="1:15" s="42" customFormat="1" ht="18.75" customHeight="1">
      <c r="A201" s="55">
        <v>20</v>
      </c>
      <c r="B201" s="28" t="s">
        <v>208</v>
      </c>
      <c r="C201" s="59">
        <v>53</v>
      </c>
      <c r="D201" s="61">
        <v>2.21</v>
      </c>
      <c r="E201" s="59">
        <v>2349</v>
      </c>
      <c r="F201" s="55">
        <f t="shared" si="26"/>
        <v>40</v>
      </c>
      <c r="G201" s="55">
        <v>40</v>
      </c>
      <c r="H201" s="56"/>
      <c r="I201" s="58">
        <f t="shared" si="27"/>
        <v>1.7028522775649213</v>
      </c>
      <c r="J201" s="123">
        <v>117</v>
      </c>
      <c r="K201" s="58">
        <f t="shared" si="28"/>
        <v>4.980842911877394</v>
      </c>
      <c r="L201" s="57">
        <f t="shared" si="25"/>
        <v>13</v>
      </c>
      <c r="M201" s="58">
        <f t="shared" si="29"/>
        <v>0.5071477224350787</v>
      </c>
      <c r="N201" s="40"/>
      <c r="O201" s="41"/>
    </row>
    <row r="202" spans="1:15" s="42" customFormat="1" ht="18.75" customHeight="1">
      <c r="A202" s="55">
        <v>21</v>
      </c>
      <c r="B202" s="28" t="s">
        <v>209</v>
      </c>
      <c r="C202" s="59">
        <v>42</v>
      </c>
      <c r="D202" s="61">
        <v>1.67</v>
      </c>
      <c r="E202" s="59">
        <v>2527</v>
      </c>
      <c r="F202" s="55">
        <f t="shared" si="26"/>
        <v>26</v>
      </c>
      <c r="G202" s="55">
        <v>26</v>
      </c>
      <c r="H202" s="56"/>
      <c r="I202" s="58">
        <f t="shared" si="27"/>
        <v>1.0288880094974278</v>
      </c>
      <c r="J202" s="123">
        <v>16</v>
      </c>
      <c r="K202" s="58">
        <f t="shared" si="28"/>
        <v>0.6331618519984171</v>
      </c>
      <c r="L202" s="57">
        <f t="shared" si="25"/>
        <v>16</v>
      </c>
      <c r="M202" s="58">
        <f t="shared" si="29"/>
        <v>0.6411119905025722</v>
      </c>
      <c r="N202" s="40"/>
      <c r="O202" s="41"/>
    </row>
    <row r="203" spans="1:15" s="42" customFormat="1" ht="18.75" customHeight="1">
      <c r="A203" s="55">
        <v>22</v>
      </c>
      <c r="B203" s="28" t="s">
        <v>210</v>
      </c>
      <c r="C203" s="59">
        <v>85</v>
      </c>
      <c r="D203" s="61">
        <v>2.25</v>
      </c>
      <c r="E203" s="59">
        <v>3856</v>
      </c>
      <c r="F203" s="55">
        <f t="shared" si="26"/>
        <v>60</v>
      </c>
      <c r="G203" s="55">
        <v>60</v>
      </c>
      <c r="H203" s="56"/>
      <c r="I203" s="58">
        <f t="shared" si="27"/>
        <v>1.5560165975103735</v>
      </c>
      <c r="J203" s="123">
        <v>165</v>
      </c>
      <c r="K203" s="58">
        <f t="shared" si="28"/>
        <v>4.279045643153527</v>
      </c>
      <c r="L203" s="57">
        <f t="shared" si="25"/>
        <v>25</v>
      </c>
      <c r="M203" s="58">
        <f t="shared" si="29"/>
        <v>0.6939834024896265</v>
      </c>
      <c r="N203" s="40"/>
      <c r="O203" s="41"/>
    </row>
    <row r="204" spans="1:15" s="42" customFormat="1" ht="18.75" customHeight="1">
      <c r="A204" s="55">
        <v>23</v>
      </c>
      <c r="B204" s="28" t="s">
        <v>211</v>
      </c>
      <c r="C204" s="59">
        <v>34</v>
      </c>
      <c r="D204" s="61">
        <v>1.38</v>
      </c>
      <c r="E204" s="59">
        <v>2469</v>
      </c>
      <c r="F204" s="55">
        <f t="shared" si="26"/>
        <v>24</v>
      </c>
      <c r="G204" s="55">
        <v>24</v>
      </c>
      <c r="H204" s="56"/>
      <c r="I204" s="58">
        <f t="shared" si="27"/>
        <v>0.9720534629404617</v>
      </c>
      <c r="J204" s="123">
        <v>40</v>
      </c>
      <c r="K204" s="58">
        <f t="shared" si="28"/>
        <v>1.6200891049007695</v>
      </c>
      <c r="L204" s="57">
        <f t="shared" si="25"/>
        <v>10</v>
      </c>
      <c r="M204" s="58">
        <f t="shared" si="29"/>
        <v>0.4079465370595382</v>
      </c>
      <c r="N204" s="41"/>
      <c r="O204" s="41"/>
    </row>
    <row r="205" spans="1:15" s="42" customFormat="1" ht="18.75" customHeight="1">
      <c r="A205" s="55">
        <v>24</v>
      </c>
      <c r="B205" s="28" t="s">
        <v>212</v>
      </c>
      <c r="C205" s="59">
        <v>101</v>
      </c>
      <c r="D205" s="61">
        <v>4.3</v>
      </c>
      <c r="E205" s="59">
        <v>2384</v>
      </c>
      <c r="F205" s="55">
        <f t="shared" si="26"/>
        <v>60</v>
      </c>
      <c r="G205" s="55">
        <v>60</v>
      </c>
      <c r="H205" s="56"/>
      <c r="I205" s="58">
        <f t="shared" si="27"/>
        <v>2.5167785234899327</v>
      </c>
      <c r="J205" s="123">
        <v>64</v>
      </c>
      <c r="K205" s="58">
        <f t="shared" si="28"/>
        <v>2.684563758389262</v>
      </c>
      <c r="L205" s="57">
        <f t="shared" si="25"/>
        <v>41</v>
      </c>
      <c r="M205" s="58">
        <f t="shared" si="29"/>
        <v>1.7832214765100671</v>
      </c>
      <c r="N205" s="40"/>
      <c r="O205" s="41"/>
    </row>
    <row r="206" spans="1:15" s="42" customFormat="1" ht="18.75" customHeight="1">
      <c r="A206" s="55">
        <v>25</v>
      </c>
      <c r="B206" s="29" t="s">
        <v>213</v>
      </c>
      <c r="C206" s="59">
        <v>111</v>
      </c>
      <c r="D206" s="61">
        <v>6.04</v>
      </c>
      <c r="E206" s="59">
        <v>1868</v>
      </c>
      <c r="F206" s="55">
        <f t="shared" si="26"/>
        <v>72</v>
      </c>
      <c r="G206" s="55">
        <v>72</v>
      </c>
      <c r="H206" s="56"/>
      <c r="I206" s="58">
        <f t="shared" si="27"/>
        <v>3.854389721627409</v>
      </c>
      <c r="J206" s="123">
        <v>192</v>
      </c>
      <c r="K206" s="58">
        <f t="shared" si="28"/>
        <v>10.278372591006423</v>
      </c>
      <c r="L206" s="57">
        <f t="shared" si="25"/>
        <v>39</v>
      </c>
      <c r="M206" s="58">
        <f t="shared" si="29"/>
        <v>2.1856102783725913</v>
      </c>
      <c r="N206" s="40"/>
      <c r="O206" s="41"/>
    </row>
    <row r="207" spans="1:15" s="42" customFormat="1" ht="18.75" customHeight="1">
      <c r="A207" s="55">
        <v>26</v>
      </c>
      <c r="B207" s="28" t="s">
        <v>214</v>
      </c>
      <c r="C207" s="59">
        <v>46</v>
      </c>
      <c r="D207" s="61">
        <v>2.14</v>
      </c>
      <c r="E207" s="59">
        <v>2202</v>
      </c>
      <c r="F207" s="55">
        <f t="shared" si="26"/>
        <v>35</v>
      </c>
      <c r="G207" s="55">
        <v>34</v>
      </c>
      <c r="H207" s="56">
        <v>1</v>
      </c>
      <c r="I207" s="58">
        <f t="shared" si="27"/>
        <v>1.589464123524069</v>
      </c>
      <c r="J207" s="123">
        <v>59</v>
      </c>
      <c r="K207" s="58">
        <f t="shared" si="28"/>
        <v>2.679382379654859</v>
      </c>
      <c r="L207" s="57">
        <f t="shared" si="25"/>
        <v>11</v>
      </c>
      <c r="M207" s="58">
        <f t="shared" si="29"/>
        <v>0.5505358764759312</v>
      </c>
      <c r="N207" s="40"/>
      <c r="O207" s="41"/>
    </row>
    <row r="208" spans="1:15" s="42" customFormat="1" ht="18.75" customHeight="1">
      <c r="A208" s="55">
        <v>27</v>
      </c>
      <c r="B208" s="28" t="s">
        <v>215</v>
      </c>
      <c r="C208" s="59">
        <v>32</v>
      </c>
      <c r="D208" s="61">
        <v>2.04</v>
      </c>
      <c r="E208" s="59">
        <v>1587</v>
      </c>
      <c r="F208" s="55">
        <f t="shared" si="26"/>
        <v>24</v>
      </c>
      <c r="G208" s="55">
        <v>20</v>
      </c>
      <c r="H208" s="56">
        <v>4</v>
      </c>
      <c r="I208" s="58">
        <f t="shared" si="27"/>
        <v>1.5122873345935728</v>
      </c>
      <c r="J208" s="123">
        <v>19</v>
      </c>
      <c r="K208" s="58">
        <f t="shared" si="28"/>
        <v>1.1972274732199117</v>
      </c>
      <c r="L208" s="57">
        <f t="shared" si="25"/>
        <v>8</v>
      </c>
      <c r="M208" s="58">
        <f t="shared" si="29"/>
        <v>0.5277126654064273</v>
      </c>
      <c r="N208" s="40"/>
      <c r="O208" s="41"/>
    </row>
    <row r="209" spans="1:15" s="42" customFormat="1" ht="18.75" customHeight="1">
      <c r="A209" s="55">
        <v>28</v>
      </c>
      <c r="B209" s="28" t="s">
        <v>216</v>
      </c>
      <c r="C209" s="59">
        <v>47</v>
      </c>
      <c r="D209" s="62">
        <v>1.01</v>
      </c>
      <c r="E209" s="59">
        <v>4688</v>
      </c>
      <c r="F209" s="55">
        <f t="shared" si="26"/>
        <v>37</v>
      </c>
      <c r="G209" s="55">
        <v>25</v>
      </c>
      <c r="H209" s="56">
        <v>12</v>
      </c>
      <c r="I209" s="58">
        <f t="shared" si="27"/>
        <v>0.7892491467576791</v>
      </c>
      <c r="J209" s="123">
        <v>47</v>
      </c>
      <c r="K209" s="58">
        <f t="shared" si="28"/>
        <v>1.0025597269624573</v>
      </c>
      <c r="L209" s="57">
        <f t="shared" si="25"/>
        <v>10</v>
      </c>
      <c r="M209" s="58">
        <f t="shared" si="29"/>
        <v>0.2207508532423209</v>
      </c>
      <c r="N209" s="40"/>
      <c r="O209" s="41"/>
    </row>
    <row r="210" spans="1:15" s="42" customFormat="1" ht="18.75" customHeight="1">
      <c r="A210" s="55">
        <v>29</v>
      </c>
      <c r="B210" s="29" t="s">
        <v>217</v>
      </c>
      <c r="C210" s="59">
        <v>21</v>
      </c>
      <c r="D210" s="62">
        <v>0.64</v>
      </c>
      <c r="E210" s="59">
        <v>3347</v>
      </c>
      <c r="F210" s="55">
        <f t="shared" si="26"/>
        <v>18</v>
      </c>
      <c r="G210" s="55">
        <v>18</v>
      </c>
      <c r="H210" s="56"/>
      <c r="I210" s="58">
        <f t="shared" si="27"/>
        <v>0.537795040334628</v>
      </c>
      <c r="J210" s="123">
        <v>25</v>
      </c>
      <c r="K210" s="58">
        <f t="shared" si="28"/>
        <v>0.7469375560203168</v>
      </c>
      <c r="L210" s="57">
        <f t="shared" si="25"/>
        <v>3</v>
      </c>
      <c r="M210" s="58">
        <f t="shared" si="29"/>
        <v>0.10220495966537202</v>
      </c>
      <c r="N210" s="40"/>
      <c r="O210" s="41"/>
    </row>
    <row r="211" spans="1:15" s="7" customFormat="1" ht="18.75" customHeight="1">
      <c r="A211" s="82" t="s">
        <v>218</v>
      </c>
      <c r="B211" s="83" t="s">
        <v>219</v>
      </c>
      <c r="C211" s="104">
        <f>SUM(C212:C234)</f>
        <v>5761</v>
      </c>
      <c r="D211" s="124">
        <v>28.285952766730492</v>
      </c>
      <c r="E211" s="104">
        <f>SUM(E212:E234)</f>
        <v>20496</v>
      </c>
      <c r="F211" s="86">
        <f>SUM(F212:F234)</f>
        <v>4292</v>
      </c>
      <c r="G211" s="86">
        <f>SUM(G212:G234)</f>
        <v>4248</v>
      </c>
      <c r="H211" s="82">
        <f>SUM(H212:H234)</f>
        <v>44</v>
      </c>
      <c r="I211" s="88">
        <f>F211/E211*100</f>
        <v>20.94067135050742</v>
      </c>
      <c r="J211" s="113">
        <f>SUM(J212:J234)</f>
        <v>2938</v>
      </c>
      <c r="K211" s="88">
        <f t="shared" si="28"/>
        <v>14.334504293520686</v>
      </c>
      <c r="L211" s="125">
        <f>SUM(L212:L234)</f>
        <v>1469</v>
      </c>
      <c r="M211" s="88">
        <f t="shared" si="29"/>
        <v>7.345281416223074</v>
      </c>
      <c r="N211" s="136"/>
      <c r="O211" s="136"/>
    </row>
    <row r="212" spans="1:15" s="21" customFormat="1" ht="18.75" customHeight="1">
      <c r="A212" s="126">
        <v>1</v>
      </c>
      <c r="B212" s="127" t="s">
        <v>220</v>
      </c>
      <c r="C212" s="128">
        <v>348</v>
      </c>
      <c r="D212" s="92">
        <v>13.76</v>
      </c>
      <c r="E212" s="93">
        <v>2550</v>
      </c>
      <c r="F212" s="93">
        <f>G212+H212</f>
        <v>306</v>
      </c>
      <c r="G212" s="93">
        <v>306</v>
      </c>
      <c r="H212" s="93"/>
      <c r="I212" s="92">
        <f>F212/E212*100</f>
        <v>12</v>
      </c>
      <c r="J212" s="129">
        <v>335</v>
      </c>
      <c r="K212" s="92">
        <f t="shared" si="28"/>
        <v>13.137254901960786</v>
      </c>
      <c r="L212" s="93">
        <f aca="true" t="shared" si="30" ref="L212:L228">C212-F212</f>
        <v>42</v>
      </c>
      <c r="M212" s="92">
        <f t="shared" si="29"/>
        <v>1.7599999999999998</v>
      </c>
      <c r="N212" s="131"/>
      <c r="O212" s="131"/>
    </row>
    <row r="213" spans="1:15" s="21" customFormat="1" ht="18.75" customHeight="1">
      <c r="A213" s="126">
        <v>2</v>
      </c>
      <c r="B213" s="127" t="s">
        <v>253</v>
      </c>
      <c r="C213" s="128">
        <v>537</v>
      </c>
      <c r="D213" s="92">
        <v>31.91</v>
      </c>
      <c r="E213" s="93">
        <v>1710</v>
      </c>
      <c r="F213" s="93">
        <f aca="true" t="shared" si="31" ref="F213:F228">G213+H213</f>
        <v>436</v>
      </c>
      <c r="G213" s="93">
        <v>436</v>
      </c>
      <c r="H213" s="93"/>
      <c r="I213" s="92">
        <f aca="true" t="shared" si="32" ref="I213:I228">F213/E213*100</f>
        <v>25.497076023391813</v>
      </c>
      <c r="J213" s="129">
        <v>393</v>
      </c>
      <c r="K213" s="92">
        <f t="shared" si="28"/>
        <v>22.982456140350877</v>
      </c>
      <c r="L213" s="93">
        <f t="shared" si="30"/>
        <v>101</v>
      </c>
      <c r="M213" s="92">
        <f t="shared" si="29"/>
        <v>6.412923976608187</v>
      </c>
      <c r="N213" s="131"/>
      <c r="O213" s="131"/>
    </row>
    <row r="214" spans="1:15" s="21" customFormat="1" ht="18.75" customHeight="1">
      <c r="A214" s="126">
        <v>3</v>
      </c>
      <c r="B214" s="127" t="s">
        <v>221</v>
      </c>
      <c r="C214" s="128">
        <v>161</v>
      </c>
      <c r="D214" s="92">
        <v>12.57</v>
      </c>
      <c r="E214" s="93">
        <v>1331</v>
      </c>
      <c r="F214" s="93">
        <f t="shared" si="31"/>
        <v>122</v>
      </c>
      <c r="G214" s="93">
        <v>122</v>
      </c>
      <c r="H214" s="93"/>
      <c r="I214" s="92">
        <f t="shared" si="32"/>
        <v>9.166040570999249</v>
      </c>
      <c r="J214" s="129">
        <v>139</v>
      </c>
      <c r="K214" s="92">
        <f t="shared" si="28"/>
        <v>10.443275732531932</v>
      </c>
      <c r="L214" s="93">
        <f t="shared" si="30"/>
        <v>39</v>
      </c>
      <c r="M214" s="92">
        <f t="shared" si="29"/>
        <v>3.4039594290007518</v>
      </c>
      <c r="N214" s="131"/>
      <c r="O214" s="131"/>
    </row>
    <row r="215" spans="1:15" s="21" customFormat="1" ht="18.75" customHeight="1">
      <c r="A215" s="126">
        <v>4</v>
      </c>
      <c r="B215" s="127" t="s">
        <v>222</v>
      </c>
      <c r="C215" s="128">
        <v>458</v>
      </c>
      <c r="D215" s="92">
        <v>34.13</v>
      </c>
      <c r="E215" s="93">
        <v>1364</v>
      </c>
      <c r="F215" s="93">
        <f t="shared" si="31"/>
        <v>282</v>
      </c>
      <c r="G215" s="93">
        <v>282</v>
      </c>
      <c r="H215" s="93"/>
      <c r="I215" s="92">
        <f t="shared" si="32"/>
        <v>20.674486803519063</v>
      </c>
      <c r="J215" s="129">
        <v>107</v>
      </c>
      <c r="K215" s="92">
        <f t="shared" si="28"/>
        <v>7.844574780058651</v>
      </c>
      <c r="L215" s="93">
        <f t="shared" si="30"/>
        <v>176</v>
      </c>
      <c r="M215" s="92">
        <f t="shared" si="29"/>
        <v>13.45551319648094</v>
      </c>
      <c r="N215" s="131"/>
      <c r="O215" s="131"/>
    </row>
    <row r="216" spans="1:15" s="21" customFormat="1" ht="18.75" customHeight="1">
      <c r="A216" s="126">
        <v>5</v>
      </c>
      <c r="B216" s="127" t="s">
        <v>223</v>
      </c>
      <c r="C216" s="128">
        <v>189</v>
      </c>
      <c r="D216" s="92">
        <v>31.45</v>
      </c>
      <c r="E216" s="93">
        <v>602</v>
      </c>
      <c r="F216" s="93">
        <f t="shared" si="31"/>
        <v>157</v>
      </c>
      <c r="G216" s="93">
        <v>157</v>
      </c>
      <c r="H216" s="93"/>
      <c r="I216" s="92">
        <f t="shared" si="32"/>
        <v>26.079734219269103</v>
      </c>
      <c r="J216" s="129">
        <v>27</v>
      </c>
      <c r="K216" s="92">
        <f t="shared" si="28"/>
        <v>4.485049833887043</v>
      </c>
      <c r="L216" s="93">
        <f t="shared" si="30"/>
        <v>32</v>
      </c>
      <c r="M216" s="92">
        <f t="shared" si="29"/>
        <v>5.370265780730897</v>
      </c>
      <c r="N216" s="131"/>
      <c r="O216" s="131"/>
    </row>
    <row r="217" spans="1:15" s="21" customFormat="1" ht="18.75" customHeight="1">
      <c r="A217" s="126">
        <v>6</v>
      </c>
      <c r="B217" s="127" t="s">
        <v>224</v>
      </c>
      <c r="C217" s="128">
        <v>331</v>
      </c>
      <c r="D217" s="92">
        <v>33.98</v>
      </c>
      <c r="E217" s="93">
        <v>979</v>
      </c>
      <c r="F217" s="93">
        <f t="shared" si="31"/>
        <v>260</v>
      </c>
      <c r="G217" s="93">
        <v>260</v>
      </c>
      <c r="H217" s="93"/>
      <c r="I217" s="92">
        <f t="shared" si="32"/>
        <v>26.557711950970376</v>
      </c>
      <c r="J217" s="129">
        <v>134</v>
      </c>
      <c r="K217" s="92">
        <f t="shared" si="28"/>
        <v>13.687436159346273</v>
      </c>
      <c r="L217" s="93">
        <f t="shared" si="30"/>
        <v>71</v>
      </c>
      <c r="M217" s="92">
        <f t="shared" si="29"/>
        <v>7.422288049029621</v>
      </c>
      <c r="N217" s="131"/>
      <c r="O217" s="131"/>
    </row>
    <row r="218" spans="1:15" s="21" customFormat="1" ht="18.75" customHeight="1">
      <c r="A218" s="126">
        <v>7</v>
      </c>
      <c r="B218" s="127" t="s">
        <v>225</v>
      </c>
      <c r="C218" s="128">
        <v>270</v>
      </c>
      <c r="D218" s="92">
        <v>33.54</v>
      </c>
      <c r="E218" s="93">
        <v>788</v>
      </c>
      <c r="F218" s="93">
        <f t="shared" si="31"/>
        <v>168</v>
      </c>
      <c r="G218" s="93">
        <v>168</v>
      </c>
      <c r="H218" s="93"/>
      <c r="I218" s="92">
        <f t="shared" si="32"/>
        <v>21.31979695431472</v>
      </c>
      <c r="J218" s="129">
        <v>169</v>
      </c>
      <c r="K218" s="92">
        <f t="shared" si="28"/>
        <v>21.446700507614214</v>
      </c>
      <c r="L218" s="93">
        <f t="shared" si="30"/>
        <v>102</v>
      </c>
      <c r="M218" s="92">
        <f t="shared" si="29"/>
        <v>12.220203045685277</v>
      </c>
      <c r="N218" s="131"/>
      <c r="O218" s="131"/>
    </row>
    <row r="219" spans="1:15" s="21" customFormat="1" ht="18.75" customHeight="1">
      <c r="A219" s="126">
        <v>8</v>
      </c>
      <c r="B219" s="127" t="s">
        <v>226</v>
      </c>
      <c r="C219" s="128">
        <v>321</v>
      </c>
      <c r="D219" s="92">
        <v>31.47</v>
      </c>
      <c r="E219" s="93">
        <v>961</v>
      </c>
      <c r="F219" s="93">
        <f t="shared" si="31"/>
        <v>213</v>
      </c>
      <c r="G219" s="93">
        <v>213</v>
      </c>
      <c r="H219" s="93"/>
      <c r="I219" s="92">
        <f t="shared" si="32"/>
        <v>22.164412070759624</v>
      </c>
      <c r="J219" s="129">
        <v>161</v>
      </c>
      <c r="K219" s="92">
        <f t="shared" si="28"/>
        <v>16.75338189386056</v>
      </c>
      <c r="L219" s="93">
        <f t="shared" si="30"/>
        <v>108</v>
      </c>
      <c r="M219" s="92">
        <f t="shared" si="29"/>
        <v>9.305587929240374</v>
      </c>
      <c r="N219" s="131"/>
      <c r="O219" s="131"/>
    </row>
    <row r="220" spans="1:15" ht="18.75" customHeight="1">
      <c r="A220" s="126">
        <v>9</v>
      </c>
      <c r="B220" s="127" t="s">
        <v>254</v>
      </c>
      <c r="C220" s="128">
        <v>666</v>
      </c>
      <c r="D220" s="92">
        <v>32.41</v>
      </c>
      <c r="E220" s="93">
        <v>2085</v>
      </c>
      <c r="F220" s="93">
        <f t="shared" si="31"/>
        <v>496</v>
      </c>
      <c r="G220" s="93">
        <v>496</v>
      </c>
      <c r="H220" s="93"/>
      <c r="I220" s="92">
        <f t="shared" si="32"/>
        <v>23.78896882494005</v>
      </c>
      <c r="J220" s="129">
        <v>270</v>
      </c>
      <c r="K220" s="92">
        <f t="shared" si="28"/>
        <v>12.949640287769784</v>
      </c>
      <c r="L220" s="93">
        <f t="shared" si="30"/>
        <v>170</v>
      </c>
      <c r="M220" s="92">
        <f t="shared" si="29"/>
        <v>8.621031175059947</v>
      </c>
      <c r="N220" s="136"/>
      <c r="O220" s="136"/>
    </row>
    <row r="221" spans="1:15" ht="18.75" customHeight="1">
      <c r="A221" s="126">
        <v>10</v>
      </c>
      <c r="B221" s="127" t="s">
        <v>227</v>
      </c>
      <c r="C221" s="128">
        <v>320</v>
      </c>
      <c r="D221" s="92">
        <v>33.33</v>
      </c>
      <c r="E221" s="93">
        <v>962</v>
      </c>
      <c r="F221" s="93">
        <f t="shared" si="31"/>
        <v>195</v>
      </c>
      <c r="G221" s="93">
        <v>195</v>
      </c>
      <c r="H221" s="93"/>
      <c r="I221" s="92">
        <f t="shared" si="32"/>
        <v>20.27027027027027</v>
      </c>
      <c r="J221" s="129">
        <v>164</v>
      </c>
      <c r="K221" s="92">
        <f t="shared" si="28"/>
        <v>17.04781704781705</v>
      </c>
      <c r="L221" s="93">
        <f t="shared" si="30"/>
        <v>125</v>
      </c>
      <c r="M221" s="92">
        <f t="shared" si="29"/>
        <v>13.059729729729728</v>
      </c>
      <c r="N221" s="136"/>
      <c r="O221" s="136"/>
    </row>
    <row r="222" spans="1:15" ht="18.75" customHeight="1">
      <c r="A222" s="126">
        <v>11</v>
      </c>
      <c r="B222" s="127" t="s">
        <v>228</v>
      </c>
      <c r="C222" s="128">
        <v>359</v>
      </c>
      <c r="D222" s="92">
        <v>31.83</v>
      </c>
      <c r="E222" s="93">
        <v>1126</v>
      </c>
      <c r="F222" s="93">
        <f t="shared" si="31"/>
        <v>295</v>
      </c>
      <c r="G222" s="93">
        <v>295</v>
      </c>
      <c r="H222" s="93"/>
      <c r="I222" s="92">
        <f t="shared" si="32"/>
        <v>26.19893428063943</v>
      </c>
      <c r="J222" s="129">
        <v>147</v>
      </c>
      <c r="K222" s="92">
        <f t="shared" si="28"/>
        <v>13.0550621669627</v>
      </c>
      <c r="L222" s="93">
        <f t="shared" si="30"/>
        <v>64</v>
      </c>
      <c r="M222" s="92">
        <f t="shared" si="29"/>
        <v>5.631065719360567</v>
      </c>
      <c r="N222" s="136"/>
      <c r="O222" s="136"/>
    </row>
    <row r="223" spans="1:15" ht="18.75" customHeight="1">
      <c r="A223" s="126">
        <v>12</v>
      </c>
      <c r="B223" s="127" t="s">
        <v>229</v>
      </c>
      <c r="C223" s="128">
        <v>378</v>
      </c>
      <c r="D223" s="92">
        <v>37.65</v>
      </c>
      <c r="E223" s="93">
        <v>1018</v>
      </c>
      <c r="F223" s="93">
        <f t="shared" si="31"/>
        <v>258</v>
      </c>
      <c r="G223" s="93">
        <v>258</v>
      </c>
      <c r="H223" s="93"/>
      <c r="I223" s="92">
        <f t="shared" si="32"/>
        <v>25.343811394891947</v>
      </c>
      <c r="J223" s="129">
        <v>238</v>
      </c>
      <c r="K223" s="92">
        <f t="shared" si="28"/>
        <v>23.37917485265226</v>
      </c>
      <c r="L223" s="93">
        <f t="shared" si="30"/>
        <v>120</v>
      </c>
      <c r="M223" s="92">
        <f t="shared" si="29"/>
        <v>12.306188605108051</v>
      </c>
      <c r="N223" s="136"/>
      <c r="O223" s="136"/>
    </row>
    <row r="224" spans="1:15" ht="18.75" customHeight="1">
      <c r="A224" s="126">
        <v>13</v>
      </c>
      <c r="B224" s="127" t="s">
        <v>230</v>
      </c>
      <c r="C224" s="128">
        <v>215</v>
      </c>
      <c r="D224" s="92">
        <v>14.75</v>
      </c>
      <c r="E224" s="93">
        <v>1481</v>
      </c>
      <c r="F224" s="93">
        <f t="shared" si="31"/>
        <v>180</v>
      </c>
      <c r="G224" s="93">
        <v>180</v>
      </c>
      <c r="H224" s="93"/>
      <c r="I224" s="92">
        <f t="shared" si="32"/>
        <v>12.153950033760973</v>
      </c>
      <c r="J224" s="129">
        <v>139</v>
      </c>
      <c r="K224" s="92">
        <f t="shared" si="28"/>
        <v>9.38555030384875</v>
      </c>
      <c r="L224" s="93">
        <f t="shared" si="30"/>
        <v>35</v>
      </c>
      <c r="M224" s="92">
        <f t="shared" si="29"/>
        <v>2.5960499662390273</v>
      </c>
      <c r="N224" s="136"/>
      <c r="O224" s="136"/>
    </row>
    <row r="225" spans="1:15" ht="18.75" customHeight="1">
      <c r="A225" s="126">
        <v>14</v>
      </c>
      <c r="B225" s="127" t="s">
        <v>231</v>
      </c>
      <c r="C225" s="128">
        <v>276</v>
      </c>
      <c r="D225" s="92">
        <v>34.16</v>
      </c>
      <c r="E225" s="93">
        <v>788</v>
      </c>
      <c r="F225" s="93">
        <f t="shared" si="31"/>
        <v>192</v>
      </c>
      <c r="G225" s="93">
        <v>192</v>
      </c>
      <c r="H225" s="93"/>
      <c r="I225" s="92">
        <f>F225/E225*100</f>
        <v>24.36548223350254</v>
      </c>
      <c r="J225" s="129">
        <v>98</v>
      </c>
      <c r="K225" s="92">
        <f t="shared" si="28"/>
        <v>12.436548223350254</v>
      </c>
      <c r="L225" s="93">
        <f t="shared" si="30"/>
        <v>84</v>
      </c>
      <c r="M225" s="92">
        <f t="shared" si="29"/>
        <v>9.794517766497457</v>
      </c>
      <c r="N225" s="136"/>
      <c r="O225" s="136"/>
    </row>
    <row r="226" spans="1:15" ht="18.75" customHeight="1">
      <c r="A226" s="126">
        <v>15</v>
      </c>
      <c r="B226" s="127" t="s">
        <v>255</v>
      </c>
      <c r="C226" s="128">
        <v>488</v>
      </c>
      <c r="D226" s="92">
        <v>33.82</v>
      </c>
      <c r="E226" s="93">
        <v>1459</v>
      </c>
      <c r="F226" s="93">
        <f t="shared" si="31"/>
        <v>323</v>
      </c>
      <c r="G226" s="93">
        <v>318</v>
      </c>
      <c r="H226" s="93">
        <v>5</v>
      </c>
      <c r="I226" s="92">
        <f t="shared" si="32"/>
        <v>22.13845099383139</v>
      </c>
      <c r="J226" s="129">
        <v>201</v>
      </c>
      <c r="K226" s="92">
        <f t="shared" si="28"/>
        <v>13.776559287183002</v>
      </c>
      <c r="L226" s="93">
        <f t="shared" si="30"/>
        <v>165</v>
      </c>
      <c r="M226" s="92">
        <f t="shared" si="29"/>
        <v>11.68154900616861</v>
      </c>
      <c r="N226" s="136"/>
      <c r="O226" s="136"/>
    </row>
    <row r="227" spans="1:15" s="21" customFormat="1" ht="18.75" customHeight="1">
      <c r="A227" s="126">
        <v>16</v>
      </c>
      <c r="B227" s="127" t="s">
        <v>46</v>
      </c>
      <c r="C227" s="128">
        <v>175</v>
      </c>
      <c r="D227" s="92">
        <v>34.79</v>
      </c>
      <c r="E227" s="93">
        <v>507</v>
      </c>
      <c r="F227" s="93">
        <f t="shared" si="31"/>
        <v>161</v>
      </c>
      <c r="G227" s="93">
        <v>122</v>
      </c>
      <c r="H227" s="93">
        <v>39</v>
      </c>
      <c r="I227" s="92">
        <f t="shared" si="32"/>
        <v>31.755424063116372</v>
      </c>
      <c r="J227" s="129">
        <v>122</v>
      </c>
      <c r="K227" s="92">
        <f t="shared" si="28"/>
        <v>24.06311637080868</v>
      </c>
      <c r="L227" s="93">
        <f t="shared" si="30"/>
        <v>14</v>
      </c>
      <c r="M227" s="92">
        <f t="shared" si="29"/>
        <v>3.034575936883627</v>
      </c>
      <c r="N227" s="131"/>
      <c r="O227" s="131"/>
    </row>
    <row r="228" spans="1:15" s="21" customFormat="1" ht="18.75" customHeight="1">
      <c r="A228" s="126">
        <v>17</v>
      </c>
      <c r="B228" s="127" t="s">
        <v>232</v>
      </c>
      <c r="C228" s="128">
        <v>269</v>
      </c>
      <c r="D228" s="92">
        <v>34.8</v>
      </c>
      <c r="E228" s="93">
        <v>785</v>
      </c>
      <c r="F228" s="93">
        <f t="shared" si="31"/>
        <v>248</v>
      </c>
      <c r="G228" s="93">
        <v>248</v>
      </c>
      <c r="H228" s="93"/>
      <c r="I228" s="92">
        <f t="shared" si="32"/>
        <v>31.59235668789809</v>
      </c>
      <c r="J228" s="93">
        <v>94</v>
      </c>
      <c r="K228" s="92">
        <f t="shared" si="28"/>
        <v>11.974522292993631</v>
      </c>
      <c r="L228" s="93">
        <f t="shared" si="30"/>
        <v>21</v>
      </c>
      <c r="M228" s="92">
        <f t="shared" si="29"/>
        <v>3.207643312101908</v>
      </c>
      <c r="N228" s="131"/>
      <c r="O228" s="131"/>
    </row>
    <row r="229" spans="1:15" s="8" customFormat="1" ht="18.75" customHeight="1">
      <c r="A229" s="137"/>
      <c r="B229" s="138"/>
      <c r="C229" s="139"/>
      <c r="D229" s="140"/>
      <c r="E229" s="141"/>
      <c r="F229" s="139"/>
      <c r="G229" s="139"/>
      <c r="H229" s="139"/>
      <c r="I229" s="140"/>
      <c r="J229" s="139"/>
      <c r="K229" s="140"/>
      <c r="L229" s="139"/>
      <c r="M229" s="140"/>
      <c r="N229" s="27"/>
      <c r="O229" s="27"/>
    </row>
    <row r="230" spans="1:15" s="8" customFormat="1" ht="18.75" customHeight="1">
      <c r="A230" s="137"/>
      <c r="B230" s="138"/>
      <c r="C230" s="139"/>
      <c r="D230" s="140"/>
      <c r="E230" s="141"/>
      <c r="F230" s="139"/>
      <c r="G230" s="139"/>
      <c r="H230" s="139"/>
      <c r="I230" s="140"/>
      <c r="J230" s="139"/>
      <c r="K230" s="140"/>
      <c r="L230" s="139"/>
      <c r="M230" s="140"/>
      <c r="N230" s="27"/>
      <c r="O230" s="27"/>
    </row>
    <row r="231" spans="1:15" s="8" customFormat="1" ht="18.75" customHeight="1">
      <c r="A231" s="137"/>
      <c r="B231" s="138"/>
      <c r="C231" s="139"/>
      <c r="D231" s="140"/>
      <c r="E231" s="141"/>
      <c r="F231" s="139"/>
      <c r="G231" s="139"/>
      <c r="H231" s="139"/>
      <c r="I231" s="140"/>
      <c r="J231" s="139"/>
      <c r="K231" s="140"/>
      <c r="L231" s="139"/>
      <c r="M231" s="140"/>
      <c r="N231" s="27"/>
      <c r="O231" s="27"/>
    </row>
    <row r="232" spans="1:15" s="8" customFormat="1" ht="18.75" customHeight="1">
      <c r="A232" s="137"/>
      <c r="B232" s="138"/>
      <c r="C232" s="139"/>
      <c r="D232" s="140"/>
      <c r="E232" s="141"/>
      <c r="F232" s="139"/>
      <c r="G232" s="139"/>
      <c r="H232" s="139"/>
      <c r="I232" s="140"/>
      <c r="J232" s="139"/>
      <c r="K232" s="140"/>
      <c r="L232" s="139"/>
      <c r="M232" s="140"/>
      <c r="N232" s="27"/>
      <c r="O232" s="27"/>
    </row>
    <row r="233" spans="1:15" s="8" customFormat="1" ht="18.75" customHeight="1">
      <c r="A233" s="137"/>
      <c r="B233" s="138"/>
      <c r="C233" s="139"/>
      <c r="D233" s="140"/>
      <c r="E233" s="141"/>
      <c r="F233" s="139"/>
      <c r="G233" s="139"/>
      <c r="H233" s="139"/>
      <c r="I233" s="140"/>
      <c r="J233" s="139"/>
      <c r="K233" s="140"/>
      <c r="L233" s="139"/>
      <c r="M233" s="140"/>
      <c r="N233" s="27"/>
      <c r="O233" s="27"/>
    </row>
    <row r="234" spans="1:15" s="8" customFormat="1" ht="18.75" customHeight="1">
      <c r="A234" s="137"/>
      <c r="B234" s="138"/>
      <c r="C234" s="139"/>
      <c r="D234" s="140"/>
      <c r="E234" s="141"/>
      <c r="F234" s="139"/>
      <c r="G234" s="139"/>
      <c r="H234" s="139"/>
      <c r="I234" s="140"/>
      <c r="J234" s="139"/>
      <c r="K234" s="140"/>
      <c r="L234" s="139"/>
      <c r="M234" s="140"/>
      <c r="N234" s="27"/>
      <c r="O234" s="27"/>
    </row>
    <row r="235" spans="1:13" ht="15.75">
      <c r="A235" s="142"/>
      <c r="B235" s="143"/>
      <c r="C235" s="144"/>
      <c r="D235" s="145"/>
      <c r="E235" s="146"/>
      <c r="F235" s="147"/>
      <c r="G235" s="148"/>
      <c r="H235" s="149"/>
      <c r="I235" s="150"/>
      <c r="J235" s="148"/>
      <c r="K235" s="144"/>
      <c r="L235" s="144"/>
      <c r="M235" s="144"/>
    </row>
    <row r="236" spans="1:13" ht="15.75">
      <c r="A236" s="144"/>
      <c r="B236" s="144"/>
      <c r="C236" s="144"/>
      <c r="D236" s="145"/>
      <c r="E236" s="146"/>
      <c r="F236" s="147"/>
      <c r="G236" s="148"/>
      <c r="H236" s="144"/>
      <c r="I236" s="150"/>
      <c r="J236" s="148"/>
      <c r="K236" s="144"/>
      <c r="L236" s="144"/>
      <c r="M236" s="144"/>
    </row>
    <row r="237" spans="1:13" ht="15.75">
      <c r="A237" s="144"/>
      <c r="B237" s="144"/>
      <c r="C237" s="144"/>
      <c r="D237" s="145"/>
      <c r="E237" s="146"/>
      <c r="F237" s="147"/>
      <c r="G237" s="148"/>
      <c r="H237" s="144"/>
      <c r="I237" s="150"/>
      <c r="J237" s="148"/>
      <c r="K237" s="144"/>
      <c r="L237" s="144"/>
      <c r="M237" s="144"/>
    </row>
    <row r="238" spans="1:13" ht="15.75">
      <c r="A238" s="151"/>
      <c r="B238" s="151"/>
      <c r="C238" s="151"/>
      <c r="D238" s="152"/>
      <c r="E238" s="153"/>
      <c r="F238" s="42"/>
      <c r="G238" s="154"/>
      <c r="H238" s="151"/>
      <c r="I238" s="155"/>
      <c r="J238" s="154"/>
      <c r="K238" s="151"/>
      <c r="L238" s="151"/>
      <c r="M238" s="151"/>
    </row>
    <row r="239" spans="1:13" ht="15.75">
      <c r="A239" s="151"/>
      <c r="B239" s="151"/>
      <c r="C239" s="151"/>
      <c r="D239" s="152"/>
      <c r="E239" s="153"/>
      <c r="F239" s="42"/>
      <c r="G239" s="154"/>
      <c r="H239" s="151"/>
      <c r="I239" s="155"/>
      <c r="J239" s="154"/>
      <c r="K239" s="151"/>
      <c r="L239" s="151"/>
      <c r="M239" s="151"/>
    </row>
    <row r="240" spans="1:13" ht="15.75">
      <c r="A240" s="151"/>
      <c r="B240" s="151"/>
      <c r="C240" s="151"/>
      <c r="D240" s="152"/>
      <c r="E240" s="153"/>
      <c r="F240" s="42"/>
      <c r="G240" s="154"/>
      <c r="H240" s="151"/>
      <c r="I240" s="155"/>
      <c r="J240" s="154"/>
      <c r="K240" s="151"/>
      <c r="L240" s="151"/>
      <c r="M240" s="151"/>
    </row>
    <row r="241" spans="1:13" ht="15.75">
      <c r="A241" s="151"/>
      <c r="B241" s="151"/>
      <c r="C241" s="151"/>
      <c r="D241" s="152"/>
      <c r="E241" s="153"/>
      <c r="F241" s="42"/>
      <c r="G241" s="154"/>
      <c r="H241" s="151"/>
      <c r="I241" s="155"/>
      <c r="J241" s="154"/>
      <c r="K241" s="151"/>
      <c r="L241" s="151"/>
      <c r="M241" s="151"/>
    </row>
    <row r="242" spans="1:13" ht="15.75">
      <c r="A242" s="151"/>
      <c r="B242" s="151"/>
      <c r="C242" s="151"/>
      <c r="D242" s="152"/>
      <c r="E242" s="153"/>
      <c r="F242" s="42"/>
      <c r="G242" s="154"/>
      <c r="H242" s="151"/>
      <c r="I242" s="155"/>
      <c r="J242" s="154"/>
      <c r="K242" s="151"/>
      <c r="L242" s="151"/>
      <c r="M242" s="151"/>
    </row>
    <row r="243" spans="1:13" ht="15.75">
      <c r="A243" s="151"/>
      <c r="B243" s="151"/>
      <c r="C243" s="151"/>
      <c r="D243" s="152"/>
      <c r="E243" s="153"/>
      <c r="F243" s="42"/>
      <c r="G243" s="154"/>
      <c r="H243" s="151"/>
      <c r="I243" s="155"/>
      <c r="J243" s="154"/>
      <c r="K243" s="151"/>
      <c r="L243" s="151"/>
      <c r="M243" s="151"/>
    </row>
    <row r="244" spans="1:13" ht="15.75">
      <c r="A244" s="151"/>
      <c r="B244" s="151"/>
      <c r="C244" s="151"/>
      <c r="D244" s="152"/>
      <c r="E244" s="153"/>
      <c r="F244" s="42"/>
      <c r="G244" s="154"/>
      <c r="H244" s="151"/>
      <c r="I244" s="155"/>
      <c r="J244" s="154"/>
      <c r="K244" s="151"/>
      <c r="L244" s="151"/>
      <c r="M244" s="151"/>
    </row>
    <row r="245" spans="1:13" ht="15.75">
      <c r="A245" s="151"/>
      <c r="B245" s="151"/>
      <c r="C245" s="151"/>
      <c r="D245" s="152"/>
      <c r="E245" s="153"/>
      <c r="F245" s="42"/>
      <c r="G245" s="154"/>
      <c r="H245" s="151"/>
      <c r="I245" s="155"/>
      <c r="J245" s="154"/>
      <c r="K245" s="151"/>
      <c r="L245" s="151"/>
      <c r="M245" s="151"/>
    </row>
    <row r="246" spans="1:13" ht="15.75">
      <c r="A246" s="151"/>
      <c r="B246" s="151"/>
      <c r="C246" s="151"/>
      <c r="D246" s="152"/>
      <c r="E246" s="153"/>
      <c r="F246" s="42"/>
      <c r="G246" s="154"/>
      <c r="H246" s="151"/>
      <c r="I246" s="155"/>
      <c r="J246" s="154"/>
      <c r="K246" s="151"/>
      <c r="L246" s="151"/>
      <c r="M246" s="151"/>
    </row>
    <row r="247" spans="1:13" ht="15.75">
      <c r="A247" s="151"/>
      <c r="B247" s="151"/>
      <c r="C247" s="151"/>
      <c r="D247" s="152"/>
      <c r="E247" s="153"/>
      <c r="F247" s="42"/>
      <c r="G247" s="154"/>
      <c r="H247" s="151"/>
      <c r="I247" s="155"/>
      <c r="J247" s="154"/>
      <c r="K247" s="151"/>
      <c r="L247" s="151"/>
      <c r="M247" s="151"/>
    </row>
    <row r="248" spans="1:13" ht="15.75">
      <c r="A248" s="151"/>
      <c r="B248" s="151"/>
      <c r="C248" s="151"/>
      <c r="D248" s="152"/>
      <c r="E248" s="153"/>
      <c r="F248" s="42"/>
      <c r="G248" s="154"/>
      <c r="H248" s="151"/>
      <c r="I248" s="155"/>
      <c r="J248" s="154"/>
      <c r="K248" s="151"/>
      <c r="L248" s="151"/>
      <c r="M248" s="151"/>
    </row>
    <row r="249" spans="1:13" ht="15.75">
      <c r="A249" s="151"/>
      <c r="B249" s="151"/>
      <c r="C249" s="151"/>
      <c r="D249" s="152"/>
      <c r="E249" s="153"/>
      <c r="F249" s="42"/>
      <c r="G249" s="154"/>
      <c r="H249" s="151"/>
      <c r="I249" s="155"/>
      <c r="J249" s="154"/>
      <c r="K249" s="151"/>
      <c r="L249" s="151"/>
      <c r="M249" s="151"/>
    </row>
    <row r="250" spans="1:13" ht="15.75">
      <c r="A250" s="151"/>
      <c r="B250" s="151"/>
      <c r="C250" s="151"/>
      <c r="D250" s="152"/>
      <c r="E250" s="153"/>
      <c r="F250" s="42"/>
      <c r="G250" s="154"/>
      <c r="H250" s="151"/>
      <c r="I250" s="155"/>
      <c r="J250" s="154"/>
      <c r="K250" s="151"/>
      <c r="L250" s="151"/>
      <c r="M250" s="151"/>
    </row>
    <row r="251" spans="1:13" ht="15.75">
      <c r="A251" s="151"/>
      <c r="B251" s="151"/>
      <c r="C251" s="151"/>
      <c r="D251" s="152"/>
      <c r="E251" s="153"/>
      <c r="F251" s="42"/>
      <c r="G251" s="154"/>
      <c r="H251" s="151"/>
      <c r="I251" s="155"/>
      <c r="J251" s="154"/>
      <c r="K251" s="151"/>
      <c r="L251" s="151"/>
      <c r="M251" s="151"/>
    </row>
    <row r="252" spans="1:13" ht="15.75">
      <c r="A252" s="151"/>
      <c r="B252" s="151"/>
      <c r="C252" s="151"/>
      <c r="D252" s="152"/>
      <c r="E252" s="153"/>
      <c r="F252" s="42"/>
      <c r="G252" s="154"/>
      <c r="H252" s="151"/>
      <c r="I252" s="155"/>
      <c r="J252" s="154"/>
      <c r="K252" s="151"/>
      <c r="L252" s="151"/>
      <c r="M252" s="151"/>
    </row>
    <row r="253" spans="1:13" ht="15.75">
      <c r="A253" s="151"/>
      <c r="B253" s="151"/>
      <c r="C253" s="151"/>
      <c r="D253" s="152"/>
      <c r="E253" s="153"/>
      <c r="F253" s="42"/>
      <c r="G253" s="154"/>
      <c r="H253" s="151"/>
      <c r="I253" s="155"/>
      <c r="J253" s="154"/>
      <c r="K253" s="151"/>
      <c r="L253" s="151"/>
      <c r="M253" s="151"/>
    </row>
    <row r="254" spans="1:13" ht="15.75">
      <c r="A254" s="151"/>
      <c r="B254" s="151"/>
      <c r="C254" s="151"/>
      <c r="D254" s="152"/>
      <c r="E254" s="153"/>
      <c r="F254" s="42"/>
      <c r="G254" s="154"/>
      <c r="H254" s="151"/>
      <c r="I254" s="155"/>
      <c r="J254" s="154"/>
      <c r="K254" s="151"/>
      <c r="L254" s="151"/>
      <c r="M254" s="151"/>
    </row>
    <row r="255" spans="1:13" ht="15.75">
      <c r="A255" s="151"/>
      <c r="B255" s="151"/>
      <c r="C255" s="151"/>
      <c r="D255" s="152"/>
      <c r="E255" s="153"/>
      <c r="F255" s="42"/>
      <c r="G255" s="154"/>
      <c r="H255" s="151"/>
      <c r="I255" s="155"/>
      <c r="J255" s="154"/>
      <c r="K255" s="151"/>
      <c r="L255" s="151"/>
      <c r="M255" s="151"/>
    </row>
    <row r="256" spans="1:13" ht="15.75">
      <c r="A256" s="151"/>
      <c r="B256" s="151"/>
      <c r="C256" s="151"/>
      <c r="D256" s="152"/>
      <c r="E256" s="153"/>
      <c r="F256" s="42"/>
      <c r="G256" s="154"/>
      <c r="H256" s="151"/>
      <c r="I256" s="155"/>
      <c r="J256" s="154"/>
      <c r="K256" s="151"/>
      <c r="L256" s="151"/>
      <c r="M256" s="151"/>
    </row>
    <row r="257" spans="1:13" ht="15.75">
      <c r="A257" s="151"/>
      <c r="B257" s="151"/>
      <c r="C257" s="151"/>
      <c r="D257" s="152"/>
      <c r="E257" s="153"/>
      <c r="F257" s="42"/>
      <c r="G257" s="154"/>
      <c r="H257" s="151"/>
      <c r="I257" s="155"/>
      <c r="J257" s="154"/>
      <c r="K257" s="151"/>
      <c r="L257" s="151"/>
      <c r="M257" s="151"/>
    </row>
    <row r="258" spans="1:13" ht="15.75">
      <c r="A258" s="151"/>
      <c r="B258" s="151"/>
      <c r="C258" s="151"/>
      <c r="D258" s="152"/>
      <c r="E258" s="153"/>
      <c r="F258" s="42"/>
      <c r="G258" s="154"/>
      <c r="H258" s="151"/>
      <c r="I258" s="155"/>
      <c r="J258" s="154"/>
      <c r="K258" s="151"/>
      <c r="L258" s="151"/>
      <c r="M258" s="151"/>
    </row>
    <row r="259" spans="1:13" ht="15.75">
      <c r="A259" s="151"/>
      <c r="B259" s="151"/>
      <c r="C259" s="151"/>
      <c r="D259" s="152"/>
      <c r="E259" s="153"/>
      <c r="F259" s="42"/>
      <c r="G259" s="154"/>
      <c r="H259" s="151"/>
      <c r="I259" s="155"/>
      <c r="J259" s="154"/>
      <c r="K259" s="151"/>
      <c r="L259" s="151"/>
      <c r="M259" s="151"/>
    </row>
    <row r="260" spans="1:13" ht="15.75">
      <c r="A260" s="151"/>
      <c r="B260" s="151"/>
      <c r="C260" s="151"/>
      <c r="D260" s="152"/>
      <c r="E260" s="153"/>
      <c r="F260" s="42"/>
      <c r="G260" s="154"/>
      <c r="H260" s="151"/>
      <c r="I260" s="155"/>
      <c r="J260" s="154"/>
      <c r="K260" s="151"/>
      <c r="L260" s="151"/>
      <c r="M260" s="151"/>
    </row>
    <row r="261" spans="1:13" ht="15.75">
      <c r="A261" s="151"/>
      <c r="B261" s="151"/>
      <c r="C261" s="151"/>
      <c r="D261" s="152"/>
      <c r="E261" s="153"/>
      <c r="F261" s="42"/>
      <c r="G261" s="154"/>
      <c r="H261" s="151"/>
      <c r="I261" s="155"/>
      <c r="J261" s="154"/>
      <c r="K261" s="151"/>
      <c r="L261" s="151"/>
      <c r="M261" s="151"/>
    </row>
    <row r="262" spans="1:13" ht="15.75">
      <c r="A262" s="151"/>
      <c r="B262" s="151"/>
      <c r="C262" s="151"/>
      <c r="D262" s="152"/>
      <c r="E262" s="153"/>
      <c r="F262" s="42"/>
      <c r="G262" s="154"/>
      <c r="H262" s="151"/>
      <c r="I262" s="155"/>
      <c r="J262" s="154"/>
      <c r="K262" s="151"/>
      <c r="L262" s="151"/>
      <c r="M262" s="151"/>
    </row>
    <row r="263" spans="1:13" ht="15.75">
      <c r="A263" s="151"/>
      <c r="B263" s="151"/>
      <c r="C263" s="151"/>
      <c r="D263" s="152"/>
      <c r="E263" s="153"/>
      <c r="F263" s="42"/>
      <c r="G263" s="154"/>
      <c r="H263" s="151"/>
      <c r="I263" s="155"/>
      <c r="J263" s="154"/>
      <c r="K263" s="151"/>
      <c r="L263" s="151"/>
      <c r="M263" s="151"/>
    </row>
    <row r="264" spans="1:13" ht="15.75">
      <c r="A264" s="151"/>
      <c r="B264" s="151"/>
      <c r="C264" s="151"/>
      <c r="D264" s="152"/>
      <c r="E264" s="153"/>
      <c r="F264" s="42"/>
      <c r="G264" s="154"/>
      <c r="H264" s="151"/>
      <c r="I264" s="155"/>
      <c r="J264" s="154"/>
      <c r="K264" s="151"/>
      <c r="L264" s="151"/>
      <c r="M264" s="151"/>
    </row>
    <row r="265" spans="1:13" ht="15.75">
      <c r="A265" s="151"/>
      <c r="B265" s="151"/>
      <c r="C265" s="151"/>
      <c r="D265" s="152"/>
      <c r="E265" s="153"/>
      <c r="F265" s="42"/>
      <c r="G265" s="154"/>
      <c r="H265" s="151"/>
      <c r="I265" s="155"/>
      <c r="J265" s="154"/>
      <c r="K265" s="151"/>
      <c r="L265" s="151"/>
      <c r="M265" s="151"/>
    </row>
    <row r="266" spans="1:13" ht="15.75">
      <c r="A266" s="151"/>
      <c r="B266" s="151"/>
      <c r="C266" s="151"/>
      <c r="D266" s="152"/>
      <c r="E266" s="153"/>
      <c r="F266" s="42"/>
      <c r="G266" s="154"/>
      <c r="H266" s="151"/>
      <c r="I266" s="155"/>
      <c r="J266" s="154"/>
      <c r="K266" s="151"/>
      <c r="L266" s="151"/>
      <c r="M266" s="151"/>
    </row>
    <row r="267" spans="1:13" ht="15.75">
      <c r="A267" s="151"/>
      <c r="B267" s="151"/>
      <c r="C267" s="151"/>
      <c r="D267" s="152"/>
      <c r="E267" s="153"/>
      <c r="F267" s="42"/>
      <c r="G267" s="154"/>
      <c r="H267" s="151"/>
      <c r="I267" s="155"/>
      <c r="J267" s="154"/>
      <c r="K267" s="151"/>
      <c r="L267" s="151"/>
      <c r="M267" s="151"/>
    </row>
    <row r="268" spans="1:13" ht="15.75">
      <c r="A268" s="151"/>
      <c r="B268" s="151"/>
      <c r="C268" s="151"/>
      <c r="D268" s="152"/>
      <c r="E268" s="153"/>
      <c r="F268" s="42"/>
      <c r="G268" s="154"/>
      <c r="H268" s="151"/>
      <c r="I268" s="155"/>
      <c r="J268" s="154"/>
      <c r="K268" s="151"/>
      <c r="L268" s="151"/>
      <c r="M268" s="151"/>
    </row>
    <row r="269" spans="1:13" ht="15.75">
      <c r="A269" s="151"/>
      <c r="B269" s="151"/>
      <c r="C269" s="151"/>
      <c r="D269" s="152"/>
      <c r="E269" s="153"/>
      <c r="F269" s="42"/>
      <c r="G269" s="154"/>
      <c r="H269" s="151"/>
      <c r="I269" s="155"/>
      <c r="J269" s="154"/>
      <c r="K269" s="151"/>
      <c r="L269" s="151"/>
      <c r="M269" s="151"/>
    </row>
    <row r="270" spans="1:13" ht="15.75">
      <c r="A270" s="151"/>
      <c r="B270" s="151"/>
      <c r="C270" s="151"/>
      <c r="D270" s="152"/>
      <c r="E270" s="153"/>
      <c r="F270" s="42"/>
      <c r="G270" s="154"/>
      <c r="H270" s="151"/>
      <c r="I270" s="155"/>
      <c r="J270" s="154"/>
      <c r="K270" s="151"/>
      <c r="L270" s="151"/>
      <c r="M270" s="151"/>
    </row>
    <row r="271" spans="1:13" ht="15.75">
      <c r="A271" s="151"/>
      <c r="B271" s="151"/>
      <c r="C271" s="151"/>
      <c r="D271" s="152"/>
      <c r="E271" s="153"/>
      <c r="F271" s="42"/>
      <c r="G271" s="154"/>
      <c r="H271" s="151"/>
      <c r="I271" s="155"/>
      <c r="J271" s="154"/>
      <c r="K271" s="151"/>
      <c r="L271" s="151"/>
      <c r="M271" s="151"/>
    </row>
    <row r="272" spans="1:13" ht="15.75">
      <c r="A272" s="151"/>
      <c r="B272" s="151"/>
      <c r="C272" s="151"/>
      <c r="D272" s="152"/>
      <c r="E272" s="153"/>
      <c r="F272" s="42"/>
      <c r="G272" s="154"/>
      <c r="H272" s="151"/>
      <c r="I272" s="155"/>
      <c r="J272" s="154"/>
      <c r="K272" s="151"/>
      <c r="L272" s="151"/>
      <c r="M272" s="151"/>
    </row>
    <row r="273" spans="1:13" ht="15.75">
      <c r="A273" s="151"/>
      <c r="B273" s="151"/>
      <c r="C273" s="151"/>
      <c r="D273" s="152"/>
      <c r="E273" s="153"/>
      <c r="F273" s="42"/>
      <c r="G273" s="154"/>
      <c r="H273" s="151"/>
      <c r="I273" s="155"/>
      <c r="J273" s="154"/>
      <c r="K273" s="151"/>
      <c r="L273" s="151"/>
      <c r="M273" s="151"/>
    </row>
    <row r="274" spans="1:13" ht="15.75">
      <c r="A274" s="151"/>
      <c r="B274" s="151"/>
      <c r="C274" s="151"/>
      <c r="D274" s="152"/>
      <c r="E274" s="153"/>
      <c r="F274" s="42"/>
      <c r="G274" s="154"/>
      <c r="H274" s="151"/>
      <c r="I274" s="155"/>
      <c r="J274" s="154"/>
      <c r="K274" s="151"/>
      <c r="L274" s="151"/>
      <c r="M274" s="151"/>
    </row>
    <row r="275" spans="1:13" ht="15.75">
      <c r="A275" s="151"/>
      <c r="B275" s="151"/>
      <c r="C275" s="151"/>
      <c r="D275" s="152"/>
      <c r="E275" s="153"/>
      <c r="F275" s="42"/>
      <c r="G275" s="154"/>
      <c r="H275" s="151"/>
      <c r="I275" s="155"/>
      <c r="J275" s="154"/>
      <c r="K275" s="151"/>
      <c r="L275" s="151"/>
      <c r="M275" s="151"/>
    </row>
    <row r="276" spans="1:13" ht="15.75">
      <c r="A276" s="151"/>
      <c r="B276" s="151"/>
      <c r="C276" s="151"/>
      <c r="D276" s="152"/>
      <c r="E276" s="153"/>
      <c r="F276" s="42"/>
      <c r="G276" s="154"/>
      <c r="H276" s="151"/>
      <c r="I276" s="155"/>
      <c r="J276" s="154"/>
      <c r="K276" s="151"/>
      <c r="L276" s="151"/>
      <c r="M276" s="151"/>
    </row>
    <row r="277" spans="1:13" ht="15.75">
      <c r="A277" s="151"/>
      <c r="B277" s="151"/>
      <c r="C277" s="151"/>
      <c r="D277" s="152"/>
      <c r="E277" s="153"/>
      <c r="F277" s="42"/>
      <c r="G277" s="154"/>
      <c r="H277" s="151"/>
      <c r="I277" s="155"/>
      <c r="J277" s="154"/>
      <c r="K277" s="151"/>
      <c r="L277" s="151"/>
      <c r="M277" s="151"/>
    </row>
    <row r="278" spans="1:13" ht="15.75">
      <c r="A278" s="151"/>
      <c r="B278" s="151"/>
      <c r="C278" s="151"/>
      <c r="D278" s="152"/>
      <c r="E278" s="153"/>
      <c r="F278" s="42"/>
      <c r="G278" s="154"/>
      <c r="H278" s="151"/>
      <c r="I278" s="155"/>
      <c r="J278" s="154"/>
      <c r="K278" s="151"/>
      <c r="L278" s="151"/>
      <c r="M278" s="151"/>
    </row>
    <row r="279" spans="1:13" ht="15.75">
      <c r="A279" s="151"/>
      <c r="B279" s="151"/>
      <c r="C279" s="151"/>
      <c r="D279" s="152"/>
      <c r="E279" s="153"/>
      <c r="F279" s="42"/>
      <c r="G279" s="154"/>
      <c r="H279" s="151"/>
      <c r="I279" s="155"/>
      <c r="J279" s="154"/>
      <c r="K279" s="151"/>
      <c r="L279" s="151"/>
      <c r="M279" s="151"/>
    </row>
    <row r="280" spans="1:13" ht="15.75">
      <c r="A280" s="151"/>
      <c r="B280" s="151"/>
      <c r="C280" s="151"/>
      <c r="D280" s="152"/>
      <c r="E280" s="153"/>
      <c r="F280" s="42"/>
      <c r="G280" s="154"/>
      <c r="H280" s="151"/>
      <c r="I280" s="155"/>
      <c r="J280" s="154"/>
      <c r="K280" s="151"/>
      <c r="L280" s="151"/>
      <c r="M280" s="151"/>
    </row>
    <row r="281" spans="1:13" ht="15.75">
      <c r="A281" s="151"/>
      <c r="B281" s="151"/>
      <c r="C281" s="151"/>
      <c r="D281" s="152"/>
      <c r="E281" s="153"/>
      <c r="F281" s="42"/>
      <c r="G281" s="154"/>
      <c r="H281" s="151"/>
      <c r="I281" s="155"/>
      <c r="J281" s="154"/>
      <c r="K281" s="151"/>
      <c r="L281" s="151"/>
      <c r="M281" s="151"/>
    </row>
    <row r="282" spans="1:13" ht="15.75">
      <c r="A282" s="151"/>
      <c r="B282" s="151"/>
      <c r="C282" s="151"/>
      <c r="D282" s="152"/>
      <c r="E282" s="153"/>
      <c r="F282" s="42"/>
      <c r="G282" s="154"/>
      <c r="H282" s="151"/>
      <c r="I282" s="155"/>
      <c r="J282" s="154"/>
      <c r="K282" s="151"/>
      <c r="L282" s="151"/>
      <c r="M282" s="151"/>
    </row>
    <row r="283" spans="1:13" ht="15.75">
      <c r="A283" s="151"/>
      <c r="B283" s="151"/>
      <c r="C283" s="151"/>
      <c r="D283" s="152"/>
      <c r="E283" s="153"/>
      <c r="F283" s="42"/>
      <c r="G283" s="154"/>
      <c r="H283" s="151"/>
      <c r="I283" s="155"/>
      <c r="J283" s="154"/>
      <c r="K283" s="151"/>
      <c r="L283" s="151"/>
      <c r="M283" s="151"/>
    </row>
    <row r="284" spans="1:13" ht="15.75">
      <c r="A284" s="151"/>
      <c r="B284" s="151"/>
      <c r="C284" s="151"/>
      <c r="D284" s="152"/>
      <c r="E284" s="153"/>
      <c r="F284" s="42"/>
      <c r="G284" s="154"/>
      <c r="H284" s="151"/>
      <c r="I284" s="155"/>
      <c r="J284" s="154"/>
      <c r="K284" s="151"/>
      <c r="L284" s="151"/>
      <c r="M284" s="151"/>
    </row>
    <row r="285" spans="1:13" ht="15.75">
      <c r="A285" s="151"/>
      <c r="B285" s="151"/>
      <c r="C285" s="151"/>
      <c r="D285" s="152"/>
      <c r="E285" s="153"/>
      <c r="F285" s="42"/>
      <c r="G285" s="154"/>
      <c r="H285" s="151"/>
      <c r="I285" s="155"/>
      <c r="J285" s="154"/>
      <c r="K285" s="151"/>
      <c r="L285" s="151"/>
      <c r="M285" s="151"/>
    </row>
    <row r="286" spans="1:13" ht="15.75">
      <c r="A286" s="151"/>
      <c r="B286" s="151"/>
      <c r="C286" s="151"/>
      <c r="D286" s="152"/>
      <c r="E286" s="153"/>
      <c r="F286" s="42"/>
      <c r="G286" s="154"/>
      <c r="H286" s="151"/>
      <c r="I286" s="155"/>
      <c r="J286" s="154"/>
      <c r="K286" s="151"/>
      <c r="L286" s="151"/>
      <c r="M286" s="151"/>
    </row>
    <row r="287" spans="1:13" ht="15.75">
      <c r="A287" s="151"/>
      <c r="B287" s="151"/>
      <c r="C287" s="151"/>
      <c r="D287" s="152"/>
      <c r="E287" s="153"/>
      <c r="F287" s="42"/>
      <c r="G287" s="154"/>
      <c r="H287" s="151"/>
      <c r="I287" s="155"/>
      <c r="J287" s="154"/>
      <c r="K287" s="151"/>
      <c r="L287" s="151"/>
      <c r="M287" s="151"/>
    </row>
    <row r="288" spans="1:13" ht="15.75">
      <c r="A288" s="151"/>
      <c r="B288" s="151"/>
      <c r="C288" s="151"/>
      <c r="D288" s="152"/>
      <c r="E288" s="153"/>
      <c r="F288" s="42"/>
      <c r="G288" s="154"/>
      <c r="H288" s="151"/>
      <c r="I288" s="155"/>
      <c r="J288" s="154"/>
      <c r="K288" s="151"/>
      <c r="L288" s="151"/>
      <c r="M288" s="151"/>
    </row>
    <row r="289" spans="1:13" ht="15.75">
      <c r="A289" s="151"/>
      <c r="B289" s="151"/>
      <c r="C289" s="151"/>
      <c r="D289" s="152"/>
      <c r="E289" s="153"/>
      <c r="F289" s="42"/>
      <c r="G289" s="154"/>
      <c r="H289" s="151"/>
      <c r="I289" s="155"/>
      <c r="J289" s="154"/>
      <c r="K289" s="151"/>
      <c r="L289" s="151"/>
      <c r="M289" s="151"/>
    </row>
    <row r="290" spans="1:13" ht="15.75">
      <c r="A290" s="151"/>
      <c r="B290" s="151"/>
      <c r="C290" s="151"/>
      <c r="D290" s="152"/>
      <c r="E290" s="153"/>
      <c r="F290" s="42"/>
      <c r="G290" s="154"/>
      <c r="H290" s="151"/>
      <c r="I290" s="155"/>
      <c r="J290" s="154"/>
      <c r="K290" s="151"/>
      <c r="L290" s="151"/>
      <c r="M290" s="151"/>
    </row>
    <row r="291" spans="1:13" ht="15.75">
      <c r="A291" s="151"/>
      <c r="B291" s="151"/>
      <c r="C291" s="151"/>
      <c r="D291" s="152"/>
      <c r="E291" s="153"/>
      <c r="F291" s="42"/>
      <c r="G291" s="154"/>
      <c r="H291" s="151"/>
      <c r="I291" s="155"/>
      <c r="J291" s="154"/>
      <c r="K291" s="151"/>
      <c r="L291" s="151"/>
      <c r="M291" s="151"/>
    </row>
    <row r="292" spans="1:13" ht="15.75">
      <c r="A292" s="151"/>
      <c r="B292" s="151"/>
      <c r="C292" s="151"/>
      <c r="D292" s="152"/>
      <c r="E292" s="153"/>
      <c r="F292" s="42"/>
      <c r="G292" s="154"/>
      <c r="H292" s="151"/>
      <c r="I292" s="155"/>
      <c r="J292" s="154"/>
      <c r="K292" s="151"/>
      <c r="L292" s="151"/>
      <c r="M292" s="151"/>
    </row>
    <row r="293" spans="1:13" ht="15.75">
      <c r="A293" s="151"/>
      <c r="B293" s="151"/>
      <c r="C293" s="151"/>
      <c r="D293" s="152"/>
      <c r="E293" s="153"/>
      <c r="F293" s="42"/>
      <c r="G293" s="154"/>
      <c r="H293" s="151"/>
      <c r="I293" s="155"/>
      <c r="J293" s="154"/>
      <c r="K293" s="151"/>
      <c r="L293" s="151"/>
      <c r="M293" s="151"/>
    </row>
    <row r="294" spans="1:13" ht="15.75">
      <c r="A294" s="151"/>
      <c r="B294" s="151"/>
      <c r="C294" s="151"/>
      <c r="D294" s="152"/>
      <c r="E294" s="153"/>
      <c r="F294" s="42"/>
      <c r="G294" s="154"/>
      <c r="H294" s="151"/>
      <c r="I294" s="155"/>
      <c r="J294" s="154"/>
      <c r="K294" s="151"/>
      <c r="L294" s="151"/>
      <c r="M294" s="151"/>
    </row>
    <row r="295" spans="1:13" ht="15.75">
      <c r="A295" s="151"/>
      <c r="B295" s="151"/>
      <c r="C295" s="151"/>
      <c r="D295" s="152"/>
      <c r="E295" s="153"/>
      <c r="F295" s="42"/>
      <c r="G295" s="154"/>
      <c r="H295" s="151"/>
      <c r="I295" s="155"/>
      <c r="J295" s="154"/>
      <c r="K295" s="151"/>
      <c r="L295" s="151"/>
      <c r="M295" s="151"/>
    </row>
    <row r="296" spans="1:13" ht="15.75">
      <c r="A296" s="151"/>
      <c r="B296" s="151"/>
      <c r="C296" s="151"/>
      <c r="D296" s="152"/>
      <c r="E296" s="153"/>
      <c r="F296" s="42"/>
      <c r="G296" s="154"/>
      <c r="H296" s="151"/>
      <c r="I296" s="155"/>
      <c r="J296" s="154"/>
      <c r="K296" s="151"/>
      <c r="L296" s="151"/>
      <c r="M296" s="151"/>
    </row>
    <row r="297" spans="1:13" ht="15.75">
      <c r="A297" s="151"/>
      <c r="B297" s="151"/>
      <c r="C297" s="151"/>
      <c r="D297" s="152"/>
      <c r="E297" s="153"/>
      <c r="F297" s="42"/>
      <c r="G297" s="154"/>
      <c r="H297" s="151"/>
      <c r="I297" s="155"/>
      <c r="J297" s="154"/>
      <c r="K297" s="151"/>
      <c r="L297" s="151"/>
      <c r="M297" s="151"/>
    </row>
    <row r="298" spans="1:13" ht="15.75">
      <c r="A298" s="151"/>
      <c r="B298" s="151"/>
      <c r="C298" s="151"/>
      <c r="D298" s="152"/>
      <c r="E298" s="153"/>
      <c r="F298" s="42"/>
      <c r="G298" s="154"/>
      <c r="H298" s="151"/>
      <c r="I298" s="155"/>
      <c r="J298" s="154"/>
      <c r="K298" s="151"/>
      <c r="L298" s="151"/>
      <c r="M298" s="151"/>
    </row>
    <row r="299" spans="1:13" ht="15.75">
      <c r="A299" s="151"/>
      <c r="B299" s="151"/>
      <c r="C299" s="151"/>
      <c r="D299" s="152"/>
      <c r="E299" s="153"/>
      <c r="F299" s="42"/>
      <c r="G299" s="154"/>
      <c r="H299" s="151"/>
      <c r="I299" s="155"/>
      <c r="J299" s="154"/>
      <c r="K299" s="151"/>
      <c r="L299" s="151"/>
      <c r="M299" s="151"/>
    </row>
    <row r="300" spans="1:13" ht="15.75">
      <c r="A300" s="151"/>
      <c r="B300" s="151"/>
      <c r="C300" s="151"/>
      <c r="D300" s="152"/>
      <c r="E300" s="153"/>
      <c r="F300" s="42"/>
      <c r="G300" s="154"/>
      <c r="H300" s="151"/>
      <c r="I300" s="155"/>
      <c r="J300" s="154"/>
      <c r="K300" s="151"/>
      <c r="L300" s="151"/>
      <c r="M300" s="151"/>
    </row>
    <row r="301" spans="1:13" ht="15.75">
      <c r="A301" s="151"/>
      <c r="B301" s="151"/>
      <c r="C301" s="151"/>
      <c r="D301" s="152"/>
      <c r="E301" s="153"/>
      <c r="F301" s="42"/>
      <c r="G301" s="154"/>
      <c r="H301" s="151"/>
      <c r="I301" s="155"/>
      <c r="J301" s="154"/>
      <c r="K301" s="151"/>
      <c r="L301" s="151"/>
      <c r="M301" s="151"/>
    </row>
    <row r="302" spans="1:13" ht="15.75">
      <c r="A302" s="151"/>
      <c r="B302" s="151"/>
      <c r="C302" s="151"/>
      <c r="D302" s="152"/>
      <c r="E302" s="153"/>
      <c r="F302" s="42"/>
      <c r="G302" s="154"/>
      <c r="H302" s="151"/>
      <c r="I302" s="155"/>
      <c r="J302" s="154"/>
      <c r="K302" s="151"/>
      <c r="L302" s="151"/>
      <c r="M302" s="151"/>
    </row>
    <row r="303" spans="1:13" ht="15.75">
      <c r="A303" s="151"/>
      <c r="B303" s="151"/>
      <c r="C303" s="151"/>
      <c r="D303" s="152"/>
      <c r="E303" s="153"/>
      <c r="F303" s="42"/>
      <c r="G303" s="154"/>
      <c r="H303" s="151"/>
      <c r="I303" s="155"/>
      <c r="J303" s="154"/>
      <c r="K303" s="151"/>
      <c r="L303" s="151"/>
      <c r="M303" s="151"/>
    </row>
    <row r="304" spans="1:13" ht="15.75">
      <c r="A304" s="151"/>
      <c r="B304" s="151"/>
      <c r="C304" s="151"/>
      <c r="D304" s="152"/>
      <c r="E304" s="153"/>
      <c r="F304" s="42"/>
      <c r="G304" s="154"/>
      <c r="H304" s="151"/>
      <c r="I304" s="155"/>
      <c r="J304" s="154"/>
      <c r="K304" s="151"/>
      <c r="L304" s="151"/>
      <c r="M304" s="151"/>
    </row>
    <row r="305" spans="1:13" ht="15.75">
      <c r="A305" s="151"/>
      <c r="B305" s="151"/>
      <c r="C305" s="151"/>
      <c r="D305" s="152"/>
      <c r="E305" s="153"/>
      <c r="F305" s="42"/>
      <c r="G305" s="154"/>
      <c r="H305" s="151"/>
      <c r="I305" s="155"/>
      <c r="J305" s="154"/>
      <c r="K305" s="151"/>
      <c r="L305" s="151"/>
      <c r="M305" s="151"/>
    </row>
    <row r="306" spans="1:13" ht="15.75">
      <c r="A306" s="151"/>
      <c r="B306" s="151"/>
      <c r="C306" s="151"/>
      <c r="D306" s="152"/>
      <c r="E306" s="153"/>
      <c r="F306" s="42"/>
      <c r="G306" s="154"/>
      <c r="H306" s="151"/>
      <c r="I306" s="155"/>
      <c r="J306" s="154"/>
      <c r="K306" s="151"/>
      <c r="L306" s="151"/>
      <c r="M306" s="151"/>
    </row>
    <row r="307" spans="1:13" ht="15.75">
      <c r="A307" s="151"/>
      <c r="B307" s="151"/>
      <c r="C307" s="151"/>
      <c r="D307" s="152"/>
      <c r="E307" s="153"/>
      <c r="F307" s="42"/>
      <c r="G307" s="154"/>
      <c r="H307" s="151"/>
      <c r="I307" s="155"/>
      <c r="J307" s="154"/>
      <c r="K307" s="151"/>
      <c r="L307" s="151"/>
      <c r="M307" s="151"/>
    </row>
    <row r="308" spans="1:13" ht="15.75">
      <c r="A308" s="151"/>
      <c r="B308" s="151"/>
      <c r="C308" s="151"/>
      <c r="D308" s="152"/>
      <c r="E308" s="153"/>
      <c r="F308" s="42"/>
      <c r="G308" s="154"/>
      <c r="H308" s="151"/>
      <c r="I308" s="155"/>
      <c r="J308" s="154"/>
      <c r="K308" s="151"/>
      <c r="L308" s="151"/>
      <c r="M308" s="151"/>
    </row>
    <row r="309" spans="1:13" ht="15.75">
      <c r="A309" s="151"/>
      <c r="B309" s="151"/>
      <c r="C309" s="151"/>
      <c r="D309" s="152"/>
      <c r="E309" s="153"/>
      <c r="F309" s="42"/>
      <c r="G309" s="154"/>
      <c r="H309" s="151"/>
      <c r="I309" s="155"/>
      <c r="J309" s="154"/>
      <c r="K309" s="151"/>
      <c r="L309" s="151"/>
      <c r="M309" s="151"/>
    </row>
    <row r="310" spans="1:13" ht="15.75">
      <c r="A310" s="151"/>
      <c r="B310" s="151"/>
      <c r="C310" s="151"/>
      <c r="D310" s="152"/>
      <c r="E310" s="153"/>
      <c r="F310" s="42"/>
      <c r="G310" s="154"/>
      <c r="H310" s="151"/>
      <c r="I310" s="155"/>
      <c r="J310" s="154"/>
      <c r="K310" s="151"/>
      <c r="L310" s="151"/>
      <c r="M310" s="151"/>
    </row>
    <row r="311" spans="1:13" ht="15.75">
      <c r="A311" s="151"/>
      <c r="B311" s="151"/>
      <c r="C311" s="151"/>
      <c r="D311" s="152"/>
      <c r="E311" s="153"/>
      <c r="F311" s="42"/>
      <c r="G311" s="154"/>
      <c r="H311" s="151"/>
      <c r="I311" s="155"/>
      <c r="J311" s="154"/>
      <c r="K311" s="151"/>
      <c r="L311" s="151"/>
      <c r="M311" s="151"/>
    </row>
    <row r="312" spans="1:13" ht="15.75">
      <c r="A312" s="151"/>
      <c r="B312" s="151"/>
      <c r="C312" s="151"/>
      <c r="D312" s="152"/>
      <c r="E312" s="153"/>
      <c r="F312" s="42"/>
      <c r="G312" s="154"/>
      <c r="H312" s="151"/>
      <c r="I312" s="155"/>
      <c r="J312" s="154"/>
      <c r="K312" s="151"/>
      <c r="L312" s="151"/>
      <c r="M312" s="151"/>
    </row>
    <row r="313" spans="1:13" ht="15.75">
      <c r="A313" s="151"/>
      <c r="B313" s="151"/>
      <c r="C313" s="151"/>
      <c r="D313" s="152"/>
      <c r="E313" s="153"/>
      <c r="F313" s="42"/>
      <c r="G313" s="154"/>
      <c r="H313" s="151"/>
      <c r="I313" s="155"/>
      <c r="J313" s="154"/>
      <c r="K313" s="151"/>
      <c r="L313" s="151"/>
      <c r="M313" s="151"/>
    </row>
    <row r="314" spans="1:13" ht="15.75">
      <c r="A314" s="151"/>
      <c r="B314" s="151"/>
      <c r="C314" s="151"/>
      <c r="D314" s="152"/>
      <c r="E314" s="153"/>
      <c r="F314" s="42"/>
      <c r="G314" s="154"/>
      <c r="H314" s="151"/>
      <c r="I314" s="155"/>
      <c r="J314" s="154"/>
      <c r="K314" s="151"/>
      <c r="L314" s="151"/>
      <c r="M314" s="151"/>
    </row>
    <row r="315" spans="1:13" ht="15.75">
      <c r="A315" s="151"/>
      <c r="B315" s="151"/>
      <c r="C315" s="151"/>
      <c r="D315" s="152"/>
      <c r="E315" s="153"/>
      <c r="F315" s="42"/>
      <c r="G315" s="154"/>
      <c r="H315" s="151"/>
      <c r="I315" s="155"/>
      <c r="J315" s="154"/>
      <c r="K315" s="151"/>
      <c r="L315" s="151"/>
      <c r="M315" s="151"/>
    </row>
    <row r="316" spans="1:13" ht="15.75">
      <c r="A316" s="151"/>
      <c r="B316" s="151"/>
      <c r="C316" s="151"/>
      <c r="D316" s="152"/>
      <c r="E316" s="153"/>
      <c r="F316" s="42"/>
      <c r="G316" s="154"/>
      <c r="H316" s="151"/>
      <c r="I316" s="155"/>
      <c r="J316" s="154"/>
      <c r="K316" s="151"/>
      <c r="L316" s="151"/>
      <c r="M316" s="151"/>
    </row>
    <row r="317" spans="1:13" ht="15.75">
      <c r="A317" s="151"/>
      <c r="B317" s="151"/>
      <c r="C317" s="151"/>
      <c r="D317" s="152"/>
      <c r="E317" s="153"/>
      <c r="F317" s="42"/>
      <c r="G317" s="154"/>
      <c r="H317" s="151"/>
      <c r="I317" s="155"/>
      <c r="J317" s="154"/>
      <c r="K317" s="151"/>
      <c r="L317" s="151"/>
      <c r="M317" s="151"/>
    </row>
    <row r="318" spans="1:13" ht="15.75">
      <c r="A318" s="151"/>
      <c r="B318" s="151"/>
      <c r="C318" s="151"/>
      <c r="D318" s="152"/>
      <c r="E318" s="153"/>
      <c r="F318" s="42"/>
      <c r="G318" s="154"/>
      <c r="H318" s="151"/>
      <c r="I318" s="155"/>
      <c r="J318" s="154"/>
      <c r="K318" s="151"/>
      <c r="L318" s="151"/>
      <c r="M318" s="151"/>
    </row>
    <row r="319" spans="1:13" ht="15.75">
      <c r="A319" s="151"/>
      <c r="B319" s="151"/>
      <c r="C319" s="151"/>
      <c r="D319" s="152"/>
      <c r="E319" s="153"/>
      <c r="F319" s="42"/>
      <c r="G319" s="154"/>
      <c r="H319" s="151"/>
      <c r="I319" s="155"/>
      <c r="J319" s="154"/>
      <c r="K319" s="151"/>
      <c r="L319" s="151"/>
      <c r="M319" s="151"/>
    </row>
    <row r="320" spans="1:13" ht="15.75">
      <c r="A320" s="151"/>
      <c r="B320" s="151"/>
      <c r="C320" s="151"/>
      <c r="D320" s="152"/>
      <c r="E320" s="153"/>
      <c r="F320" s="42"/>
      <c r="G320" s="154"/>
      <c r="H320" s="151"/>
      <c r="I320" s="155"/>
      <c r="J320" s="154"/>
      <c r="K320" s="151"/>
      <c r="L320" s="151"/>
      <c r="M320" s="151"/>
    </row>
    <row r="321" spans="1:13" ht="15.75">
      <c r="A321" s="151"/>
      <c r="B321" s="151"/>
      <c r="C321" s="151"/>
      <c r="D321" s="152"/>
      <c r="E321" s="153"/>
      <c r="F321" s="42"/>
      <c r="G321" s="154"/>
      <c r="H321" s="151"/>
      <c r="I321" s="155"/>
      <c r="J321" s="154"/>
      <c r="K321" s="151"/>
      <c r="L321" s="151"/>
      <c r="M321" s="151"/>
    </row>
    <row r="322" spans="1:13" ht="15.75">
      <c r="A322" s="151"/>
      <c r="B322" s="151"/>
      <c r="C322" s="151"/>
      <c r="D322" s="152"/>
      <c r="E322" s="153"/>
      <c r="F322" s="42"/>
      <c r="G322" s="154"/>
      <c r="H322" s="151"/>
      <c r="I322" s="155"/>
      <c r="J322" s="154"/>
      <c r="K322" s="151"/>
      <c r="L322" s="151"/>
      <c r="M322" s="151"/>
    </row>
    <row r="323" spans="1:13" ht="15.75">
      <c r="A323" s="151"/>
      <c r="B323" s="151"/>
      <c r="C323" s="151"/>
      <c r="D323" s="152"/>
      <c r="E323" s="153"/>
      <c r="F323" s="42"/>
      <c r="G323" s="154"/>
      <c r="H323" s="151"/>
      <c r="I323" s="155"/>
      <c r="J323" s="154"/>
      <c r="K323" s="151"/>
      <c r="L323" s="151"/>
      <c r="M323" s="151"/>
    </row>
  </sheetData>
  <sheetProtection/>
  <mergeCells count="19">
    <mergeCell ref="M5:M7"/>
    <mergeCell ref="A1:M1"/>
    <mergeCell ref="A2:M2"/>
    <mergeCell ref="A4:A7"/>
    <mergeCell ref="B4:B7"/>
    <mergeCell ref="C4:D4"/>
    <mergeCell ref="E4:K4"/>
    <mergeCell ref="L4:M4"/>
    <mergeCell ref="C5:C7"/>
    <mergeCell ref="D5:D7"/>
    <mergeCell ref="A9:B9"/>
    <mergeCell ref="J5:J7"/>
    <mergeCell ref="K5:K7"/>
    <mergeCell ref="L5:L7"/>
    <mergeCell ref="E5:E7"/>
    <mergeCell ref="G6:H6"/>
    <mergeCell ref="F6:F7"/>
    <mergeCell ref="F5:I5"/>
    <mergeCell ref="I6:I7"/>
  </mergeCells>
  <printOptions/>
  <pageMargins left="0.45" right="0.45" top="0.5" bottom="0.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2019-12-17T04:03:21Z</cp:lastPrinted>
  <dcterms:created xsi:type="dcterms:W3CDTF">2018-12-08T11:22:26Z</dcterms:created>
  <dcterms:modified xsi:type="dcterms:W3CDTF">2021-01-22T03:21:11Z</dcterms:modified>
  <cp:category/>
  <cp:version/>
  <cp:contentType/>
  <cp:contentStatus/>
</cp:coreProperties>
</file>