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<sst xmlns="http://schemas.openxmlformats.org/spreadsheetml/2006/main" count="97" uniqueCount="84">
  <si>
    <t>TT</t>
  </si>
  <si>
    <t>Nội dung</t>
  </si>
  <si>
    <t>Đơn vị</t>
  </si>
  <si>
    <t>Số
 lượng</t>
  </si>
  <si>
    <t>Đơn giá</t>
  </si>
  <si>
    <t>Thành
 tiền</t>
  </si>
  <si>
    <t>Căn cứ chi</t>
  </si>
  <si>
    <t>10 lớp tập huấn (Đối tượng: Chủ hộ chăn nuôi lợn, cán bộ phụ trách công tác thú y tại các huyện, thành phố)</t>
  </si>
  <si>
    <t>lớp</t>
  </si>
  <si>
    <t>1.1</t>
  </si>
  <si>
    <t>Thuê xe giảng viên đi tập huấn</t>
  </si>
  <si>
    <t xml:space="preserve">Theo thực tế </t>
  </si>
  <si>
    <t>1.2</t>
  </si>
  <si>
    <t>Chi tiền giảng dạy giảng viên</t>
  </si>
  <si>
    <t>buổi</t>
  </si>
  <si>
    <t>TT 36/2018/TT-BTC ngày 30/3/2018 của BTC</t>
  </si>
  <si>
    <t>1.3</t>
  </si>
  <si>
    <t>Hỗ trợ tiền ăn trưa cho ĐB không hưởng lương</t>
  </si>
  <si>
    <t>người</t>
  </si>
  <si>
    <t>NQ 33/2017/NQ-HĐND ngày 08/12/2017 của UBND tỉnh BG</t>
  </si>
  <si>
    <t>1.4</t>
  </si>
  <si>
    <t>Chè, nước, giải khát giữa giờ</t>
  </si>
  <si>
    <t>1.5</t>
  </si>
  <si>
    <t>Tài liệu (bộ/người)</t>
  </si>
  <si>
    <t>bộ</t>
  </si>
  <si>
    <t>1.6</t>
  </si>
  <si>
    <t>Văn phòng phẩm (túi, bút, vở)</t>
  </si>
  <si>
    <t>1.7</t>
  </si>
  <si>
    <t>Thuê máy chiếu</t>
  </si>
  <si>
    <t>ngày</t>
  </si>
  <si>
    <t>1.8</t>
  </si>
  <si>
    <t>Khánh tiết, trang trí</t>
  </si>
  <si>
    <t>Tuyên truyền</t>
  </si>
  <si>
    <t>Tờ</t>
  </si>
  <si>
    <t>Kinh phí thực hiện tiêu độc khử trùng</t>
  </si>
  <si>
    <t>Mua hóa chất</t>
  </si>
  <si>
    <t>lít</t>
  </si>
  <si>
    <t>Kinh phí thực hiện lấy mẫu xét nghiệm: Lấy mẫu giám sát bệnh DTLCP tại cơ sở chăn nuôi, điểm giết mổ, kinh doanh, vận chuyển lợn và sản phẩm từ lợn…</t>
  </si>
  <si>
    <t>Công lấy mẫu (3 mẫu/cơ sở x 200 cơ sở)</t>
  </si>
  <si>
    <t>mẫu</t>
  </si>
  <si>
    <t>TT 283/2016/TT-BTC ngày 14/11/2016 của BTC</t>
  </si>
  <si>
    <t>km</t>
  </si>
  <si>
    <t>Quy chế chi tiêu của đơn vị XD</t>
  </si>
  <si>
    <t xml:space="preserve">Dụng cụ lấy mẫu, bảo hộ </t>
  </si>
  <si>
    <t>Xi lanh (3 chiếc/cơ sở x 200 cơ sở)</t>
  </si>
  <si>
    <t>chiếc</t>
  </si>
  <si>
    <t>Thực tế</t>
  </si>
  <si>
    <t>Khẩu trang (1 người lấy mẫu/cơ sở x 200 cơ sở)</t>
  </si>
  <si>
    <t>Quần áo bảo hộ mặc 1 lần (1 người lấy mẫu/cơ sở x 200 cơ sở)</t>
  </si>
  <si>
    <t>Thùng bảo quản mẫu (1 chiếc/cơ sở x 200 cơ sở)</t>
  </si>
  <si>
    <t>Đá khô bảo quản mẫu</t>
  </si>
  <si>
    <t>Túi</t>
  </si>
  <si>
    <t>Dụng cụ bắt lợn lấy mẫu</t>
  </si>
  <si>
    <t>Chiếc</t>
  </si>
  <si>
    <t>Hỗ trợ công tác phí đi gửi mẫu</t>
  </si>
  <si>
    <t>Phí xét nghiệm mẫu (200 mẫu gộp)</t>
  </si>
  <si>
    <t>Tin bài trên báo Bắc giang</t>
  </si>
  <si>
    <t>chuyên đề trên đài truyền hình Bắc Giang</t>
  </si>
  <si>
    <t xml:space="preserve">chuyên đề </t>
  </si>
  <si>
    <t>2.1</t>
  </si>
  <si>
    <t>2.2</t>
  </si>
  <si>
    <t>2.3</t>
  </si>
  <si>
    <t>3.1</t>
  </si>
  <si>
    <t>4.1</t>
  </si>
  <si>
    <t>4.2</t>
  </si>
  <si>
    <t>4.3</t>
  </si>
  <si>
    <t>4.3.1</t>
  </si>
  <si>
    <t>4.3.2</t>
  </si>
  <si>
    <t>4.3.3</t>
  </si>
  <si>
    <t>4.3.4</t>
  </si>
  <si>
    <t>4.3.5</t>
  </si>
  <si>
    <t>4.3.6</t>
  </si>
  <si>
    <t>4.4</t>
  </si>
  <si>
    <t>4.5</t>
  </si>
  <si>
    <t>gói</t>
  </si>
  <si>
    <t>In tờ rơi</t>
  </si>
  <si>
    <t>Hỗ trợ xăng xe cho người đi lấy mẫu</t>
  </si>
  <si>
    <t>Biểu dự toán chi tiết kinh phí phòng chống Dịch tả lợn Châu Phi giai đoạn 2020-2025</t>
  </si>
  <si>
    <t>I</t>
  </si>
  <si>
    <t>Kinh phí thực hiện năm 2021</t>
  </si>
  <si>
    <t>II</t>
  </si>
  <si>
    <t>Dự trù kinh phí giai đoạn 2022 - 2025</t>
  </si>
  <si>
    <t>Tổng kinh phí giai đoạn 2020-2025</t>
  </si>
  <si>
    <t>(Kèm theo Kế hoạch số    3589      /KH-UB ngày       14    /8/2020 của UBND tỉnh Bắc Giang)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</si>
</sst>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.VnTime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164" fontId="45" fillId="0" borderId="10" xfId="42" applyNumberFormat="1" applyFont="1" applyBorder="1" applyAlignment="1">
      <alignment horizontal="right" vertical="center"/>
    </xf>
    <xf numFmtId="164" fontId="44" fillId="0" borderId="10" xfId="42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164" fontId="0" fillId="0" borderId="0" xfId="0" applyNumberFormat="1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164" fontId="47" fillId="0" borderId="10" xfId="42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164" fontId="47" fillId="0" borderId="10" xfId="42" applyNumberFormat="1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164" fontId="0" fillId="0" borderId="0" xfId="42" applyNumberFormat="1" applyFont="1" applyAlignment="1">
      <alignment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vertical="center" wrapText="1"/>
    </xf>
    <xf numFmtId="164" fontId="44" fillId="0" borderId="10" xfId="44" applyNumberFormat="1" applyFont="1" applyBorder="1" applyAlignment="1">
      <alignment horizontal="right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164" fontId="47" fillId="0" borderId="10" xfId="44" applyNumberFormat="1" applyFont="1" applyFill="1" applyBorder="1" applyAlignment="1">
      <alignment horizontal="center" vertical="center"/>
    </xf>
    <xf numFmtId="164" fontId="47" fillId="0" borderId="10" xfId="44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164" fontId="44" fillId="0" borderId="10" xfId="44" applyNumberFormat="1" applyFont="1" applyFill="1" applyBorder="1" applyAlignment="1">
      <alignment horizontal="right" vertical="center"/>
    </xf>
    <xf numFmtId="164" fontId="44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164" fontId="48" fillId="0" borderId="10" xfId="42" applyNumberFormat="1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3" fontId="47" fillId="0" borderId="10" xfId="44" applyNumberFormat="1" applyFont="1" applyFill="1" applyBorder="1" applyAlignment="1">
      <alignment horizontal="center" vertical="center"/>
    </xf>
    <xf numFmtId="3" fontId="44" fillId="0" borderId="10" xfId="44" applyNumberFormat="1" applyFont="1" applyFill="1" applyBorder="1" applyAlignment="1">
      <alignment horizontal="center" vertical="center"/>
    </xf>
    <xf numFmtId="3" fontId="47" fillId="0" borderId="10" xfId="44" applyNumberFormat="1" applyFont="1" applyBorder="1" applyAlignment="1">
      <alignment horizontal="center" vertical="center"/>
    </xf>
    <xf numFmtId="3" fontId="48" fillId="0" borderId="10" xfId="42" applyNumberFormat="1" applyFont="1" applyBorder="1" applyAlignment="1" quotePrefix="1">
      <alignment horizontal="center" vertical="center"/>
    </xf>
    <xf numFmtId="3" fontId="0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16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0" fillId="0" borderId="10" xfId="0" applyFont="1" applyBorder="1" applyAlignment="1">
      <alignment horizontal="left" vertical="center"/>
    </xf>
    <xf numFmtId="164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164" fontId="47" fillId="0" borderId="12" xfId="44" applyNumberFormat="1" applyFont="1" applyFill="1" applyBorder="1" applyAlignment="1">
      <alignment horizontal="center" vertical="center"/>
    </xf>
    <xf numFmtId="164" fontId="47" fillId="0" borderId="14" xfId="44" applyNumberFormat="1" applyFont="1" applyFill="1" applyBorder="1" applyAlignment="1">
      <alignment horizontal="center" vertical="center"/>
    </xf>
    <xf numFmtId="164" fontId="47" fillId="0" borderId="13" xfId="44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3248025</xdr:colOff>
      <xdr:row>1</xdr:row>
      <xdr:rowOff>276225</xdr:rowOff>
    </xdr:from>
    <xdr:to>
      <xdr:col>4</xdr:col>
      <xdr:colOff>514350</xdr:colOff>
      <xdr:row>1</xdr:row>
      <xdr:rowOff>276225</xdr:rowOff>
    </xdr:to>
    <xdr:sp>
      <xdr:nvSpPr>
        <xdr:cNvPr id="1" name="Straight Connector 2"/>
        <xdr:cNvSpPr>
          <a:spLocks/>
        </xdr:cNvSpPr>
      </xdr:nvSpPr>
      <xdr:spPr>
        <a:xfrm>
          <a:off x="3733800" y="590550"/>
          <a:ext cx="22764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7.28125" style="32" customWidth="1"/>
    <col min="2" max="2" width="52.28125" style="1" customWidth="1"/>
    <col min="3" max="3" width="11.7109375" style="1" customWidth="1"/>
    <col min="4" max="4" width="11.140625" style="43" customWidth="1"/>
    <col min="5" max="5" width="13.57421875" style="1" customWidth="1"/>
    <col min="6" max="6" width="19.7109375" style="1" bestFit="1" customWidth="1"/>
    <col min="7" max="7" width="27.140625" style="1" customWidth="1"/>
    <col min="8" max="9" width="9.140625" style="1" customWidth="1"/>
    <col min="10" max="10" width="13.7109375" style="1" bestFit="1" customWidth="1"/>
    <col min="11" max="11" width="12.00390625" style="1" customWidth="1"/>
    <col min="12" max="12" width="9.140625" style="1" customWidth="1"/>
    <col min="13" max="13" width="9.57421875" style="1" customWidth="1"/>
    <col min="14" max="14" width="13.8515625" style="1" bestFit="1" customWidth="1"/>
    <col min="15" max="15" width="12.57421875" style="1" bestFit="1" customWidth="1"/>
    <col min="16" max="16384" width="9.140625" style="1" customWidth="1"/>
  </cols>
  <sheetData>
    <row r="1" spans="1:7" ht="24.75" customHeight="1">
      <c r="A1" s="56" t="s">
        <v>77</v>
      </c>
      <c r="B1" s="56"/>
      <c r="C1" s="56"/>
      <c r="D1" s="56"/>
      <c r="E1" s="56"/>
      <c r="F1" s="56"/>
      <c r="G1" s="56"/>
    </row>
    <row r="2" spans="1:7" s="44" customFormat="1" ht="22.5" customHeight="1">
      <c r="A2" s="57" t="s">
        <v>83</v>
      </c>
      <c r="B2" s="57"/>
      <c r="C2" s="57"/>
      <c r="D2" s="57"/>
      <c r="E2" s="57"/>
      <c r="F2" s="57"/>
      <c r="G2" s="57"/>
    </row>
    <row r="3" spans="1:7" s="44" customFormat="1" ht="8.25" customHeight="1">
      <c r="A3" s="54"/>
      <c r="B3" s="54"/>
      <c r="C3" s="54"/>
      <c r="D3" s="54"/>
      <c r="E3" s="54"/>
      <c r="F3" s="54"/>
      <c r="G3" s="54"/>
    </row>
    <row r="4" spans="1:7" ht="31.5">
      <c r="A4" s="33" t="s">
        <v>0</v>
      </c>
      <c r="B4" s="33" t="s">
        <v>1</v>
      </c>
      <c r="C4" s="33" t="s">
        <v>2</v>
      </c>
      <c r="D4" s="36" t="s">
        <v>3</v>
      </c>
      <c r="E4" s="33" t="s">
        <v>4</v>
      </c>
      <c r="F4" s="34" t="s">
        <v>5</v>
      </c>
      <c r="G4" s="33" t="s">
        <v>6</v>
      </c>
    </row>
    <row r="5" spans="1:7" s="48" customFormat="1" ht="18.75">
      <c r="A5" s="46" t="s">
        <v>78</v>
      </c>
      <c r="B5" s="49" t="s">
        <v>79</v>
      </c>
      <c r="C5" s="46"/>
      <c r="D5" s="47"/>
      <c r="E5" s="46"/>
      <c r="F5" s="50">
        <f>+F6+F15+F19+F21</f>
        <v>1089600000</v>
      </c>
      <c r="G5" s="46"/>
    </row>
    <row r="6" spans="1:14" ht="35.25" customHeight="1">
      <c r="A6" s="33">
        <v>1</v>
      </c>
      <c r="B6" s="2" t="s">
        <v>7</v>
      </c>
      <c r="C6" s="33" t="s">
        <v>8</v>
      </c>
      <c r="D6" s="37">
        <v>10</v>
      </c>
      <c r="E6" s="3"/>
      <c r="F6" s="4">
        <f>SUM(F7:F14)</f>
        <v>150700000</v>
      </c>
      <c r="G6" s="5"/>
      <c r="K6" s="6"/>
      <c r="N6" s="6"/>
    </row>
    <row r="7" spans="1:11" ht="15.75">
      <c r="A7" s="7" t="s">
        <v>9</v>
      </c>
      <c r="B7" s="8" t="s">
        <v>10</v>
      </c>
      <c r="C7" s="7" t="s">
        <v>8</v>
      </c>
      <c r="D7" s="38">
        <v>10</v>
      </c>
      <c r="E7" s="9">
        <v>1000000</v>
      </c>
      <c r="F7" s="9">
        <f>E7*D7</f>
        <v>10000000</v>
      </c>
      <c r="G7" s="10" t="s">
        <v>11</v>
      </c>
      <c r="K7" s="6"/>
    </row>
    <row r="8" spans="1:15" ht="30">
      <c r="A8" s="7" t="s">
        <v>12</v>
      </c>
      <c r="B8" s="11" t="s">
        <v>13</v>
      </c>
      <c r="C8" s="7" t="s">
        <v>14</v>
      </c>
      <c r="D8" s="38">
        <v>20</v>
      </c>
      <c r="E8" s="12">
        <v>500000</v>
      </c>
      <c r="F8" s="12">
        <f>D8*E8</f>
        <v>10000000</v>
      </c>
      <c r="G8" s="13" t="s">
        <v>15</v>
      </c>
      <c r="K8" s="6"/>
      <c r="N8" s="6"/>
      <c r="O8" s="6"/>
    </row>
    <row r="9" spans="1:14" ht="15.75">
      <c r="A9" s="7" t="s">
        <v>16</v>
      </c>
      <c r="B9" s="11" t="s">
        <v>17</v>
      </c>
      <c r="C9" s="7" t="s">
        <v>18</v>
      </c>
      <c r="D9" s="38">
        <v>600</v>
      </c>
      <c r="E9" s="9">
        <v>100000</v>
      </c>
      <c r="F9" s="9">
        <f>D9*E9</f>
        <v>60000000</v>
      </c>
      <c r="G9" s="58" t="s">
        <v>19</v>
      </c>
      <c r="K9" s="6"/>
      <c r="N9" s="14"/>
    </row>
    <row r="10" spans="1:14" ht="15.75">
      <c r="A10" s="7" t="s">
        <v>20</v>
      </c>
      <c r="B10" s="11" t="s">
        <v>21</v>
      </c>
      <c r="C10" s="7" t="s">
        <v>18</v>
      </c>
      <c r="D10" s="38">
        <v>700</v>
      </c>
      <c r="E10" s="9">
        <v>30000</v>
      </c>
      <c r="F10" s="9">
        <f>D10*E10</f>
        <v>21000000</v>
      </c>
      <c r="G10" s="59"/>
      <c r="J10" s="6"/>
      <c r="K10" s="6"/>
      <c r="N10" s="6"/>
    </row>
    <row r="11" spans="1:11" ht="15.75">
      <c r="A11" s="7" t="s">
        <v>22</v>
      </c>
      <c r="B11" s="15" t="s">
        <v>23</v>
      </c>
      <c r="C11" s="7" t="s">
        <v>24</v>
      </c>
      <c r="D11" s="38">
        <v>700</v>
      </c>
      <c r="E11" s="9">
        <v>32000</v>
      </c>
      <c r="F11" s="9">
        <f>D11*E11</f>
        <v>22400000</v>
      </c>
      <c r="G11" s="63" t="s">
        <v>46</v>
      </c>
      <c r="K11" s="6"/>
    </row>
    <row r="12" spans="1:14" ht="15.75">
      <c r="A12" s="7" t="s">
        <v>25</v>
      </c>
      <c r="B12" s="16" t="s">
        <v>26</v>
      </c>
      <c r="C12" s="7" t="s">
        <v>24</v>
      </c>
      <c r="D12" s="38">
        <v>700</v>
      </c>
      <c r="E12" s="9">
        <v>20000</v>
      </c>
      <c r="F12" s="9">
        <f>D12*E12</f>
        <v>14000000</v>
      </c>
      <c r="G12" s="64"/>
      <c r="K12" s="6"/>
      <c r="N12" s="6"/>
    </row>
    <row r="13" spans="1:14" ht="15.75">
      <c r="A13" s="7" t="s">
        <v>27</v>
      </c>
      <c r="B13" s="15" t="s">
        <v>28</v>
      </c>
      <c r="C13" s="7" t="s">
        <v>29</v>
      </c>
      <c r="D13" s="38">
        <v>10</v>
      </c>
      <c r="E13" s="9">
        <v>1000000</v>
      </c>
      <c r="F13" s="9">
        <f>E13*D13</f>
        <v>10000000</v>
      </c>
      <c r="G13" s="64"/>
      <c r="K13" s="6"/>
      <c r="N13" s="14"/>
    </row>
    <row r="14" spans="1:15" ht="15.75">
      <c r="A14" s="7" t="s">
        <v>30</v>
      </c>
      <c r="B14" s="15" t="s">
        <v>31</v>
      </c>
      <c r="C14" s="7" t="s">
        <v>8</v>
      </c>
      <c r="D14" s="38">
        <v>10</v>
      </c>
      <c r="E14" s="9">
        <v>330000</v>
      </c>
      <c r="F14" s="9">
        <f>D14*E14</f>
        <v>3300000</v>
      </c>
      <c r="G14" s="65"/>
      <c r="K14" s="6"/>
      <c r="N14" s="6"/>
      <c r="O14" s="6"/>
    </row>
    <row r="15" spans="1:11" ht="15.75">
      <c r="A15" s="33">
        <v>2</v>
      </c>
      <c r="B15" s="2" t="s">
        <v>32</v>
      </c>
      <c r="C15" s="33"/>
      <c r="D15" s="37"/>
      <c r="E15" s="17"/>
      <c r="F15" s="17">
        <f>F16+F17+F18</f>
        <v>60000000</v>
      </c>
      <c r="G15" s="17"/>
      <c r="K15" s="6"/>
    </row>
    <row r="16" spans="1:7" ht="15.75">
      <c r="A16" s="18" t="s">
        <v>59</v>
      </c>
      <c r="B16" s="19" t="s">
        <v>75</v>
      </c>
      <c r="C16" s="18" t="s">
        <v>33</v>
      </c>
      <c r="D16" s="39">
        <v>12500</v>
      </c>
      <c r="E16" s="21">
        <v>3200</v>
      </c>
      <c r="F16" s="21">
        <f>E16*D16</f>
        <v>40000000</v>
      </c>
      <c r="G16" s="66" t="s">
        <v>46</v>
      </c>
    </row>
    <row r="17" spans="1:7" ht="15.75">
      <c r="A17" s="18" t="s">
        <v>60</v>
      </c>
      <c r="B17" s="19" t="s">
        <v>56</v>
      </c>
      <c r="C17" s="18" t="s">
        <v>74</v>
      </c>
      <c r="D17" s="39">
        <v>1</v>
      </c>
      <c r="E17" s="21">
        <v>10000000</v>
      </c>
      <c r="F17" s="21">
        <v>10000000</v>
      </c>
      <c r="G17" s="67"/>
    </row>
    <row r="18" spans="1:7" ht="15.75">
      <c r="A18" s="18" t="s">
        <v>61</v>
      </c>
      <c r="B18" s="19" t="s">
        <v>57</v>
      </c>
      <c r="C18" s="18" t="s">
        <v>58</v>
      </c>
      <c r="D18" s="39">
        <v>2</v>
      </c>
      <c r="E18" s="21">
        <v>10000000</v>
      </c>
      <c r="F18" s="21">
        <v>10000000</v>
      </c>
      <c r="G18" s="68"/>
    </row>
    <row r="19" spans="1:7" ht="15.75">
      <c r="A19" s="22">
        <v>3</v>
      </c>
      <c r="B19" s="23" t="s">
        <v>34</v>
      </c>
      <c r="C19" s="22"/>
      <c r="D19" s="40"/>
      <c r="E19" s="24"/>
      <c r="F19" s="24">
        <f>SUM(F20:F20)</f>
        <v>725000000</v>
      </c>
      <c r="G19" s="24"/>
    </row>
    <row r="20" spans="1:7" ht="15.75">
      <c r="A20" s="18" t="s">
        <v>62</v>
      </c>
      <c r="B20" s="19" t="s">
        <v>35</v>
      </c>
      <c r="C20" s="18" t="s">
        <v>36</v>
      </c>
      <c r="D20" s="39">
        <v>5000</v>
      </c>
      <c r="E20" s="21">
        <v>145000</v>
      </c>
      <c r="F20" s="21">
        <f>E20*D20</f>
        <v>725000000</v>
      </c>
      <c r="G20" s="20" t="s">
        <v>46</v>
      </c>
    </row>
    <row r="21" spans="1:11" ht="54.75" customHeight="1">
      <c r="A21" s="33">
        <v>4</v>
      </c>
      <c r="B21" s="2" t="s">
        <v>37</v>
      </c>
      <c r="C21" s="34"/>
      <c r="D21" s="37"/>
      <c r="E21" s="17"/>
      <c r="F21" s="25">
        <f>F22+F23+F24+F32+F31</f>
        <v>153900000</v>
      </c>
      <c r="G21" s="26"/>
      <c r="J21" s="14"/>
      <c r="K21" s="6"/>
    </row>
    <row r="22" spans="1:11" ht="30">
      <c r="A22" s="7" t="s">
        <v>63</v>
      </c>
      <c r="B22" s="11" t="s">
        <v>38</v>
      </c>
      <c r="C22" s="7" t="s">
        <v>39</v>
      </c>
      <c r="D22" s="41">
        <v>600</v>
      </c>
      <c r="E22" s="9">
        <v>18000</v>
      </c>
      <c r="F22" s="9">
        <f>E22*D22</f>
        <v>10800000</v>
      </c>
      <c r="G22" s="13" t="s">
        <v>40</v>
      </c>
      <c r="J22" s="6"/>
      <c r="K22" s="6"/>
    </row>
    <row r="23" spans="1:11" ht="30">
      <c r="A23" s="7" t="s">
        <v>64</v>
      </c>
      <c r="B23" s="11" t="s">
        <v>76</v>
      </c>
      <c r="C23" s="7" t="s">
        <v>41</v>
      </c>
      <c r="D23" s="41">
        <v>4000</v>
      </c>
      <c r="E23" s="9">
        <v>2000</v>
      </c>
      <c r="F23" s="9">
        <f>D23*E23</f>
        <v>8000000</v>
      </c>
      <c r="G23" s="27" t="s">
        <v>42</v>
      </c>
      <c r="J23" s="6"/>
      <c r="K23" s="6"/>
    </row>
    <row r="24" spans="1:7" ht="15.75">
      <c r="A24" s="7" t="s">
        <v>65</v>
      </c>
      <c r="B24" s="15" t="s">
        <v>43</v>
      </c>
      <c r="C24" s="7"/>
      <c r="D24" s="38"/>
      <c r="E24" s="9"/>
      <c r="F24" s="9">
        <f>SUM(F25:F30)</f>
        <v>22700000</v>
      </c>
      <c r="G24" s="5"/>
    </row>
    <row r="25" spans="1:7" ht="15.75">
      <c r="A25" s="28" t="s">
        <v>66</v>
      </c>
      <c r="B25" s="29" t="s">
        <v>44</v>
      </c>
      <c r="C25" s="28" t="s">
        <v>45</v>
      </c>
      <c r="D25" s="42">
        <v>600</v>
      </c>
      <c r="E25" s="30">
        <v>3000</v>
      </c>
      <c r="F25" s="30">
        <f aca="true" t="shared" si="0" ref="F25:F32">E25*D25</f>
        <v>1800000</v>
      </c>
      <c r="G25" s="60" t="s">
        <v>46</v>
      </c>
    </row>
    <row r="26" spans="1:11" ht="15.75">
      <c r="A26" s="28" t="s">
        <v>67</v>
      </c>
      <c r="B26" s="29" t="s">
        <v>47</v>
      </c>
      <c r="C26" s="28" t="s">
        <v>45</v>
      </c>
      <c r="D26" s="35">
        <v>200</v>
      </c>
      <c r="E26" s="30">
        <v>4000</v>
      </c>
      <c r="F26" s="30">
        <f t="shared" si="0"/>
        <v>800000</v>
      </c>
      <c r="G26" s="61"/>
      <c r="K26" s="6"/>
    </row>
    <row r="27" spans="1:7" ht="31.5">
      <c r="A27" s="28" t="s">
        <v>68</v>
      </c>
      <c r="B27" s="29" t="s">
        <v>48</v>
      </c>
      <c r="C27" s="28" t="s">
        <v>24</v>
      </c>
      <c r="D27" s="35">
        <v>200</v>
      </c>
      <c r="E27" s="30">
        <v>46000</v>
      </c>
      <c r="F27" s="30">
        <f t="shared" si="0"/>
        <v>9200000</v>
      </c>
      <c r="G27" s="61"/>
    </row>
    <row r="28" spans="1:7" ht="15.75">
      <c r="A28" s="28" t="s">
        <v>69</v>
      </c>
      <c r="B28" s="29" t="s">
        <v>49</v>
      </c>
      <c r="C28" s="28" t="s">
        <v>45</v>
      </c>
      <c r="D28" s="35">
        <v>200</v>
      </c>
      <c r="E28" s="30">
        <v>30000</v>
      </c>
      <c r="F28" s="30">
        <f t="shared" si="0"/>
        <v>6000000</v>
      </c>
      <c r="G28" s="61"/>
    </row>
    <row r="29" spans="1:7" ht="15.75">
      <c r="A29" s="28" t="s">
        <v>70</v>
      </c>
      <c r="B29" s="31" t="s">
        <v>50</v>
      </c>
      <c r="C29" s="28" t="s">
        <v>51</v>
      </c>
      <c r="D29" s="35">
        <v>400</v>
      </c>
      <c r="E29" s="30">
        <v>10000</v>
      </c>
      <c r="F29" s="30">
        <f t="shared" si="0"/>
        <v>4000000</v>
      </c>
      <c r="G29" s="61"/>
    </row>
    <row r="30" spans="1:7" ht="15.75">
      <c r="A30" s="28" t="s">
        <v>71</v>
      </c>
      <c r="B30" s="31" t="s">
        <v>52</v>
      </c>
      <c r="C30" s="28" t="s">
        <v>53</v>
      </c>
      <c r="D30" s="35">
        <v>2</v>
      </c>
      <c r="E30" s="30">
        <v>450000</v>
      </c>
      <c r="F30" s="30">
        <f t="shared" si="0"/>
        <v>900000</v>
      </c>
      <c r="G30" s="62"/>
    </row>
    <row r="31" spans="1:7" ht="30">
      <c r="A31" s="7" t="s">
        <v>72</v>
      </c>
      <c r="B31" s="16" t="s">
        <v>54</v>
      </c>
      <c r="C31" s="7"/>
      <c r="D31" s="38"/>
      <c r="E31" s="9"/>
      <c r="F31" s="9">
        <v>8000000</v>
      </c>
      <c r="G31" s="27" t="s">
        <v>42</v>
      </c>
    </row>
    <row r="32" spans="1:13" ht="30">
      <c r="A32" s="7" t="s">
        <v>73</v>
      </c>
      <c r="B32" s="15" t="s">
        <v>55</v>
      </c>
      <c r="C32" s="7" t="s">
        <v>39</v>
      </c>
      <c r="D32" s="38">
        <v>200</v>
      </c>
      <c r="E32" s="9">
        <v>522000</v>
      </c>
      <c r="F32" s="9">
        <f t="shared" si="0"/>
        <v>104400000</v>
      </c>
      <c r="G32" s="13" t="s">
        <v>40</v>
      </c>
      <c r="K32" s="6"/>
      <c r="M32" s="6"/>
    </row>
    <row r="33" spans="1:7" s="51" customFormat="1" ht="18.75">
      <c r="A33" s="52" t="s">
        <v>80</v>
      </c>
      <c r="B33" s="53" t="s">
        <v>81</v>
      </c>
      <c r="C33" s="53"/>
      <c r="D33" s="53"/>
      <c r="E33" s="53"/>
      <c r="F33" s="45">
        <f>+F5*4</f>
        <v>4358400000</v>
      </c>
      <c r="G33" s="52"/>
    </row>
    <row r="34" spans="1:7" s="51" customFormat="1" ht="18.75">
      <c r="A34" s="55" t="s">
        <v>82</v>
      </c>
      <c r="B34" s="55"/>
      <c r="C34" s="55"/>
      <c r="D34" s="55"/>
      <c r="E34" s="55"/>
      <c r="F34" s="45">
        <f>+F33+F5</f>
        <v>5448000000</v>
      </c>
      <c r="G34" s="52"/>
    </row>
    <row r="35" ht="15">
      <c r="F35" s="6"/>
    </row>
  </sheetData>
  <sheetProtection/>
  <mergeCells count="7">
    <mergeCell ref="A34:E34"/>
    <mergeCell ref="A1:G1"/>
    <mergeCell ref="A2:G2"/>
    <mergeCell ref="G9:G10"/>
    <mergeCell ref="G25:G30"/>
    <mergeCell ref="G11:G14"/>
    <mergeCell ref="G16:G18"/>
  </mergeCells>
  <printOptions/>
  <pageMargins left="0" right="0" top="1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</cp:lastModifiedBy>
  <cp:lastPrinted>2020-07-29T08:10:09Z</cp:lastPrinted>
  <dcterms:created xsi:type="dcterms:W3CDTF">2020-07-16T10:08:53Z</dcterms:created>
  <dcterms:modified xsi:type="dcterms:W3CDTF">2020-09-30T08:10:24Z</dcterms:modified>
  <cp:category/>
  <cp:version/>
  <cp:contentType/>
  <cp:contentStatus/>
</cp:coreProperties>
</file>